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joyfull\OneDrive\ドキュメント\20_community\03_港北区・新羽地区港北区行事予定\"/>
    </mc:Choice>
  </mc:AlternateContent>
  <bookViews>
    <workbookView xWindow="26880" yWindow="-120" windowWidth="29040" windowHeight="15840" activeTab="1"/>
  </bookViews>
  <sheets>
    <sheet name="平成31年度学校施設利用計画書 (グランド&amp;体育館使用)" sheetId="27" r:id="rId1"/>
    <sheet name="【入力・印刷１月１頁】平成31年度" sheetId="23" r:id="rId2"/>
    <sheet name="【印刷・３月１頁】平成31年度新羽地区行事予定" sheetId="24" r:id="rId3"/>
    <sheet name="Cal_Base" sheetId="16" r:id="rId4"/>
    <sheet name="【参考】平成30年度新羽地区行事予定" sheetId="26" r:id="rId5"/>
  </sheets>
  <externalReferences>
    <externalReference r:id="rId6"/>
    <externalReference r:id="rId7"/>
  </externalReferences>
  <definedNames>
    <definedName name="_xlnm.Print_Area" localSheetId="2">【印刷・３月１頁】平成31年度新羽地区行事予定!$B$4:$BI$40</definedName>
    <definedName name="_xlnm.Print_Area" localSheetId="4">【参考】平成30年度新羽地区行事予定!$A$4:$BH$39</definedName>
    <definedName name="_xlnm.Print_Area" localSheetId="1">【入力・印刷１月１頁】平成31年度!$A$1:$I$368</definedName>
    <definedName name="_xlnm.Print_Area" localSheetId="0">'平成31年度学校施設利用計画書 (グランド&amp;体育館使用)'!$B$1:$I$80</definedName>
    <definedName name="_xlnm.Print_Titles" localSheetId="2">【印刷・３月１頁】平成31年度新羽地区行事予定!$4:$6</definedName>
    <definedName name="_xlnm.Print_Titles" localSheetId="4">【参考】平成30年度新羽地区行事予定!$4:$6</definedName>
    <definedName name="_xlnm.Print_Titles" localSheetId="1">【入力・印刷１月１頁】平成31年度!$1:$2</definedName>
    <definedName name="_xlnm.Print_Titles" localSheetId="0">'平成31年度学校施設利用計画書 (グランド&amp;体育館使用)'!$11:$13</definedName>
    <definedName name="休日" localSheetId="2">[1]休日設定!$A$1:$D$301</definedName>
    <definedName name="休日" localSheetId="4">[1]休日設定!$A$1:$D$301</definedName>
    <definedName name="休日" localSheetId="0">[2]休日設定!$A$1:$D$301</definedName>
    <definedName name="休日">[2]休日設定!$A$1:$D$301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0" i="23" l="1"/>
  <c r="H110" i="23"/>
  <c r="H19" i="23"/>
  <c r="H17" i="23"/>
  <c r="G38" i="23"/>
  <c r="G37" i="23"/>
  <c r="G36" i="23"/>
  <c r="G35" i="23"/>
  <c r="G34" i="23"/>
  <c r="G33" i="23"/>
  <c r="G32" i="23"/>
  <c r="G31" i="23"/>
  <c r="G30" i="23"/>
  <c r="G29" i="23"/>
  <c r="I39" i="23" l="1"/>
  <c r="G226" i="23" l="1"/>
  <c r="BC4" i="24" l="1"/>
  <c r="AN4" i="24"/>
  <c r="Y4" i="24"/>
  <c r="G78" i="23"/>
  <c r="D33" i="27" l="1"/>
  <c r="E33" i="27" s="1"/>
  <c r="C33" i="27"/>
  <c r="E32" i="27"/>
  <c r="D71" i="27" l="1"/>
  <c r="E71" i="27" s="1"/>
  <c r="C71" i="27"/>
  <c r="E70" i="27"/>
  <c r="D69" i="27"/>
  <c r="E69" i="27" s="1"/>
  <c r="C69" i="27"/>
  <c r="E68" i="27"/>
  <c r="D67" i="27"/>
  <c r="E67" i="27" s="1"/>
  <c r="C67" i="27"/>
  <c r="E66" i="27"/>
  <c r="D65" i="27"/>
  <c r="E65" i="27" s="1"/>
  <c r="C65" i="27"/>
  <c r="E64" i="27"/>
  <c r="D63" i="27"/>
  <c r="E63" i="27" s="1"/>
  <c r="C63" i="27"/>
  <c r="E62" i="27"/>
  <c r="D61" i="27"/>
  <c r="E61" i="27" s="1"/>
  <c r="C61" i="27"/>
  <c r="E60" i="27"/>
  <c r="E58" i="27"/>
  <c r="D57" i="27"/>
  <c r="E57" i="27" s="1"/>
  <c r="C57" i="27"/>
  <c r="E56" i="27"/>
  <c r="D55" i="27"/>
  <c r="E55" i="27" s="1"/>
  <c r="C55" i="27"/>
  <c r="E54" i="27"/>
  <c r="D53" i="27"/>
  <c r="E53" i="27" s="1"/>
  <c r="C53" i="27"/>
  <c r="E52" i="27"/>
  <c r="D51" i="27"/>
  <c r="E51" i="27" s="1"/>
  <c r="C51" i="27"/>
  <c r="E50" i="27"/>
  <c r="D49" i="27"/>
  <c r="E49" i="27" s="1"/>
  <c r="C49" i="27"/>
  <c r="E48" i="27"/>
  <c r="E46" i="27"/>
  <c r="E44" i="27"/>
  <c r="D43" i="27"/>
  <c r="E43" i="27" s="1"/>
  <c r="C43" i="27"/>
  <c r="E42" i="27"/>
  <c r="D41" i="27"/>
  <c r="E41" i="27" s="1"/>
  <c r="C41" i="27"/>
  <c r="E40" i="27"/>
  <c r="D39" i="27"/>
  <c r="E39" i="27" s="1"/>
  <c r="C39" i="27"/>
  <c r="E38" i="27"/>
  <c r="E36" i="27"/>
  <c r="E34" i="27"/>
  <c r="D31" i="27"/>
  <c r="E31" i="27" s="1"/>
  <c r="C31" i="27"/>
  <c r="E30" i="27"/>
  <c r="D29" i="27"/>
  <c r="E29" i="27" s="1"/>
  <c r="C29" i="27"/>
  <c r="E28" i="27"/>
  <c r="E26" i="27"/>
  <c r="D25" i="27"/>
  <c r="E25" i="27" s="1"/>
  <c r="C25" i="27"/>
  <c r="E24" i="27"/>
  <c r="D23" i="27"/>
  <c r="E23" i="27" s="1"/>
  <c r="C23" i="27"/>
  <c r="E22" i="27"/>
  <c r="D21" i="27"/>
  <c r="E21" i="27" s="1"/>
  <c r="C21" i="27"/>
  <c r="E20" i="27"/>
  <c r="D19" i="27"/>
  <c r="E19" i="27" s="1"/>
  <c r="C19" i="27"/>
  <c r="E18" i="27"/>
  <c r="D17" i="27"/>
  <c r="E17" i="27" s="1"/>
  <c r="C17" i="27"/>
  <c r="E16" i="27"/>
  <c r="D15" i="27"/>
  <c r="E15" i="27" s="1"/>
  <c r="C15" i="27"/>
  <c r="E14" i="27"/>
  <c r="H219" i="23" l="1"/>
  <c r="H121" i="23" l="1"/>
  <c r="H108" i="23"/>
  <c r="BH4" i="24" l="1"/>
  <c r="AS4" i="24"/>
  <c r="AD4" i="24"/>
  <c r="O4" i="24"/>
  <c r="G336" i="23"/>
  <c r="G305" i="23"/>
  <c r="G244" i="23"/>
  <c r="G213" i="23"/>
  <c r="G91" i="23"/>
  <c r="G64" i="23"/>
  <c r="G60" i="23"/>
  <c r="F3" i="23"/>
  <c r="E3" i="23"/>
  <c r="G3" i="23" s="1"/>
  <c r="D3" i="23"/>
  <c r="AW4" i="24"/>
  <c r="AH4" i="24"/>
  <c r="S4" i="24"/>
  <c r="C9" i="24" l="1"/>
  <c r="I6" i="23"/>
  <c r="AY39" i="26"/>
  <c r="BD39" i="26" s="1"/>
  <c r="F39" i="26"/>
  <c r="K39" i="26" s="1"/>
  <c r="P39" i="26" s="1"/>
  <c r="U39" i="26" s="1"/>
  <c r="Z39" i="26" s="1"/>
  <c r="AE39" i="26" s="1"/>
  <c r="AJ39" i="26" s="1"/>
  <c r="AO39" i="26" s="1"/>
  <c r="A9" i="26"/>
  <c r="A10" i="26" s="1"/>
  <c r="B8" i="26"/>
  <c r="BH7" i="26"/>
  <c r="BG7" i="26"/>
  <c r="BF7" i="26"/>
  <c r="BC7" i="26"/>
  <c r="BB7" i="26"/>
  <c r="BA7" i="26"/>
  <c r="AX7" i="26"/>
  <c r="AW7" i="26"/>
  <c r="AV7" i="26"/>
  <c r="AS7" i="26"/>
  <c r="AR7" i="26"/>
  <c r="AQ7" i="26"/>
  <c r="AN7" i="26"/>
  <c r="AM7" i="26"/>
  <c r="AL7" i="26"/>
  <c r="AI7" i="26"/>
  <c r="AH7" i="26"/>
  <c r="AG7" i="26"/>
  <c r="AD7" i="26"/>
  <c r="AC7" i="26"/>
  <c r="AB7" i="26"/>
  <c r="Y7" i="26"/>
  <c r="X7" i="26"/>
  <c r="W7" i="26"/>
  <c r="T7" i="26"/>
  <c r="S7" i="26"/>
  <c r="R7" i="26"/>
  <c r="O7" i="26"/>
  <c r="N7" i="26"/>
  <c r="M7" i="26"/>
  <c r="J7" i="26"/>
  <c r="I7" i="26"/>
  <c r="H7" i="26"/>
  <c r="AY6" i="26"/>
  <c r="BD6" i="26" s="1"/>
  <c r="F6" i="26"/>
  <c r="K6" i="26" s="1"/>
  <c r="P6" i="26" s="1"/>
  <c r="U6" i="26" s="1"/>
  <c r="Z6" i="26" s="1"/>
  <c r="AE6" i="26" s="1"/>
  <c r="AJ6" i="26" s="1"/>
  <c r="AO6" i="26" s="1"/>
  <c r="H5" i="26"/>
  <c r="BF4" i="26"/>
  <c r="AY4" i="26"/>
  <c r="AV4" i="26"/>
  <c r="AO4" i="26"/>
  <c r="AL4" i="26"/>
  <c r="AE4" i="26"/>
  <c r="AB4" i="26"/>
  <c r="U4" i="26"/>
  <c r="R4" i="26"/>
  <c r="K4" i="26"/>
  <c r="H4" i="26"/>
  <c r="T23" i="24"/>
  <c r="N9" i="24"/>
  <c r="I3" i="23"/>
  <c r="F9" i="24" s="1"/>
  <c r="H368" i="23"/>
  <c r="BH39" i="24" s="1"/>
  <c r="H367" i="23"/>
  <c r="BH38" i="24" s="1"/>
  <c r="H366" i="23"/>
  <c r="BH37" i="24" s="1"/>
  <c r="H365" i="23"/>
  <c r="BH36" i="24" s="1"/>
  <c r="H364" i="23"/>
  <c r="BH35" i="24" s="1"/>
  <c r="H363" i="23"/>
  <c r="BH34" i="24" s="1"/>
  <c r="H362" i="23"/>
  <c r="BH33" i="24" s="1"/>
  <c r="H361" i="23"/>
  <c r="BH32" i="24" s="1"/>
  <c r="H360" i="23"/>
  <c r="BH31" i="24" s="1"/>
  <c r="H359" i="23"/>
  <c r="BH30" i="24" s="1"/>
  <c r="H358" i="23"/>
  <c r="BH29" i="24" s="1"/>
  <c r="H357" i="23"/>
  <c r="BH28" i="24" s="1"/>
  <c r="H356" i="23"/>
  <c r="BH27" i="24" s="1"/>
  <c r="H355" i="23"/>
  <c r="BH26" i="24" s="1"/>
  <c r="H354" i="23"/>
  <c r="BH25" i="24" s="1"/>
  <c r="H353" i="23"/>
  <c r="BH24" i="24" s="1"/>
  <c r="H352" i="23"/>
  <c r="BH23" i="24" s="1"/>
  <c r="H351" i="23"/>
  <c r="BH22" i="24" s="1"/>
  <c r="H350" i="23"/>
  <c r="BH21" i="24" s="1"/>
  <c r="H349" i="23"/>
  <c r="BH20" i="24" s="1"/>
  <c r="H348" i="23"/>
  <c r="BH19" i="24" s="1"/>
  <c r="H347" i="23"/>
  <c r="BH18" i="24" s="1"/>
  <c r="H346" i="23"/>
  <c r="BH17" i="24" s="1"/>
  <c r="H345" i="23"/>
  <c r="BH16" i="24" s="1"/>
  <c r="H344" i="23"/>
  <c r="BH15" i="24" s="1"/>
  <c r="H343" i="23"/>
  <c r="BH14" i="24" s="1"/>
  <c r="H342" i="23"/>
  <c r="BH13" i="24" s="1"/>
  <c r="H341" i="23"/>
  <c r="BH12" i="24" s="1"/>
  <c r="H340" i="23"/>
  <c r="BH11" i="24" s="1"/>
  <c r="H339" i="23"/>
  <c r="BH10" i="24" s="1"/>
  <c r="H338" i="23"/>
  <c r="H337" i="23"/>
  <c r="BC37" i="24" s="1"/>
  <c r="H336" i="23"/>
  <c r="BC36" i="24" s="1"/>
  <c r="H335" i="23"/>
  <c r="BC35" i="24" s="1"/>
  <c r="H334" i="23"/>
  <c r="BC34" i="24" s="1"/>
  <c r="H333" i="23"/>
  <c r="BC33" i="24" s="1"/>
  <c r="H332" i="23"/>
  <c r="BC32" i="24" s="1"/>
  <c r="H331" i="23"/>
  <c r="BC31" i="24" s="1"/>
  <c r="H330" i="23"/>
  <c r="BC30" i="24" s="1"/>
  <c r="H329" i="23"/>
  <c r="BC29" i="24" s="1"/>
  <c r="H328" i="23"/>
  <c r="BC28" i="24" s="1"/>
  <c r="H327" i="23"/>
  <c r="BC27" i="24" s="1"/>
  <c r="H326" i="23"/>
  <c r="BC26" i="24" s="1"/>
  <c r="H325" i="23"/>
  <c r="BC25" i="24" s="1"/>
  <c r="H324" i="23"/>
  <c r="BC24" i="24" s="1"/>
  <c r="H323" i="23"/>
  <c r="BC23" i="24" s="1"/>
  <c r="H322" i="23"/>
  <c r="BC22" i="24" s="1"/>
  <c r="H321" i="23"/>
  <c r="BC21" i="24" s="1"/>
  <c r="H320" i="23"/>
  <c r="BC20" i="24" s="1"/>
  <c r="H319" i="23"/>
  <c r="BC19" i="24" s="1"/>
  <c r="H318" i="23"/>
  <c r="BC18" i="24" s="1"/>
  <c r="H317" i="23"/>
  <c r="BC17" i="24" s="1"/>
  <c r="H316" i="23"/>
  <c r="BC16" i="24" s="1"/>
  <c r="H315" i="23"/>
  <c r="BC15" i="24" s="1"/>
  <c r="H314" i="23"/>
  <c r="BC14" i="24" s="1"/>
  <c r="H313" i="23"/>
  <c r="BC13" i="24" s="1"/>
  <c r="H312" i="23"/>
  <c r="BC12" i="24" s="1"/>
  <c r="H311" i="23"/>
  <c r="BC11" i="24" s="1"/>
  <c r="H310" i="23"/>
  <c r="BC10" i="24" s="1"/>
  <c r="H309" i="23"/>
  <c r="BC9" i="24" s="1"/>
  <c r="H308" i="23"/>
  <c r="AX39" i="24" s="1"/>
  <c r="H307" i="23"/>
  <c r="AX38" i="24" s="1"/>
  <c r="H306" i="23"/>
  <c r="AX37" i="24" s="1"/>
  <c r="H305" i="23"/>
  <c r="AX36" i="24" s="1"/>
  <c r="H304" i="23"/>
  <c r="AX35" i="24" s="1"/>
  <c r="H303" i="23"/>
  <c r="AX34" i="24" s="1"/>
  <c r="H302" i="23"/>
  <c r="AX33" i="24" s="1"/>
  <c r="H301" i="23"/>
  <c r="AX32" i="24" s="1"/>
  <c r="H300" i="23"/>
  <c r="AX31" i="24" s="1"/>
  <c r="H299" i="23"/>
  <c r="AX30" i="24" s="1"/>
  <c r="H298" i="23"/>
  <c r="AX29" i="24" s="1"/>
  <c r="H297" i="23"/>
  <c r="AX28" i="24" s="1"/>
  <c r="H296" i="23"/>
  <c r="AX27" i="24" s="1"/>
  <c r="H295" i="23"/>
  <c r="AX26" i="24" s="1"/>
  <c r="H294" i="23"/>
  <c r="AX25" i="24" s="1"/>
  <c r="H293" i="23"/>
  <c r="AX24" i="24" s="1"/>
  <c r="H292" i="23"/>
  <c r="AX23" i="24" s="1"/>
  <c r="H291" i="23"/>
  <c r="AX22" i="24" s="1"/>
  <c r="H290" i="23"/>
  <c r="AX21" i="24" s="1"/>
  <c r="H289" i="23"/>
  <c r="AX20" i="24" s="1"/>
  <c r="H288" i="23"/>
  <c r="AX19" i="24" s="1"/>
  <c r="H287" i="23"/>
  <c r="AX18" i="24" s="1"/>
  <c r="H286" i="23"/>
  <c r="AX17" i="24" s="1"/>
  <c r="H285" i="23"/>
  <c r="AX16" i="24" s="1"/>
  <c r="H284" i="23"/>
  <c r="AX15" i="24" s="1"/>
  <c r="H283" i="23"/>
  <c r="AX14" i="24" s="1"/>
  <c r="H282" i="23"/>
  <c r="AX13" i="24" s="1"/>
  <c r="H281" i="23"/>
  <c r="AX12" i="24" s="1"/>
  <c r="H280" i="23"/>
  <c r="AX11" i="24" s="1"/>
  <c r="H279" i="23"/>
  <c r="AX10" i="24" s="1"/>
  <c r="H278" i="23"/>
  <c r="AX9" i="24" s="1"/>
  <c r="H277" i="23"/>
  <c r="AS39" i="24" s="1"/>
  <c r="H276" i="23"/>
  <c r="AS38" i="24" s="1"/>
  <c r="H275" i="23"/>
  <c r="AS37" i="24" s="1"/>
  <c r="H274" i="23"/>
  <c r="AS36" i="24" s="1"/>
  <c r="H273" i="23"/>
  <c r="AS35" i="24" s="1"/>
  <c r="H272" i="23"/>
  <c r="AS34" i="24" s="1"/>
  <c r="H271" i="23"/>
  <c r="AS33" i="24" s="1"/>
  <c r="H270" i="23"/>
  <c r="AS32" i="24" s="1"/>
  <c r="H269" i="23"/>
  <c r="AS31" i="24" s="1"/>
  <c r="H268" i="23"/>
  <c r="AS30" i="24" s="1"/>
  <c r="H267" i="23"/>
  <c r="AS29" i="24" s="1"/>
  <c r="H266" i="23"/>
  <c r="AS28" i="24" s="1"/>
  <c r="H265" i="23"/>
  <c r="AS27" i="24" s="1"/>
  <c r="H264" i="23"/>
  <c r="AS26" i="24" s="1"/>
  <c r="H263" i="23"/>
  <c r="AS25" i="24" s="1"/>
  <c r="H262" i="23"/>
  <c r="AS24" i="24" s="1"/>
  <c r="H261" i="23"/>
  <c r="AS23" i="24" s="1"/>
  <c r="H260" i="23"/>
  <c r="AS22" i="24" s="1"/>
  <c r="H259" i="23"/>
  <c r="AS21" i="24" s="1"/>
  <c r="H258" i="23"/>
  <c r="AS20" i="24" s="1"/>
  <c r="H257" i="23"/>
  <c r="AS19" i="24" s="1"/>
  <c r="H256" i="23"/>
  <c r="AS18" i="24" s="1"/>
  <c r="H255" i="23"/>
  <c r="AS17" i="24" s="1"/>
  <c r="H254" i="23"/>
  <c r="AS16" i="24" s="1"/>
  <c r="H253" i="23"/>
  <c r="AS15" i="24" s="1"/>
  <c r="H252" i="23"/>
  <c r="AS14" i="24" s="1"/>
  <c r="H251" i="23"/>
  <c r="AS13" i="24" s="1"/>
  <c r="H250" i="23"/>
  <c r="AS12" i="24" s="1"/>
  <c r="H249" i="23"/>
  <c r="AS11" i="24" s="1"/>
  <c r="H248" i="23"/>
  <c r="AS10" i="24" s="1"/>
  <c r="H247" i="23"/>
  <c r="AS9" i="24" s="1"/>
  <c r="H246" i="23"/>
  <c r="AN38" i="24" s="1"/>
  <c r="H245" i="23"/>
  <c r="AN37" i="24" s="1"/>
  <c r="H244" i="23"/>
  <c r="AN36" i="24" s="1"/>
  <c r="H243" i="23"/>
  <c r="AN35" i="24" s="1"/>
  <c r="H242" i="23"/>
  <c r="AN34" i="24" s="1"/>
  <c r="H241" i="23"/>
  <c r="AN33" i="24" s="1"/>
  <c r="H240" i="23"/>
  <c r="AN32" i="24" s="1"/>
  <c r="H239" i="23"/>
  <c r="AN31" i="24" s="1"/>
  <c r="H238" i="23"/>
  <c r="AN30" i="24" s="1"/>
  <c r="H237" i="23"/>
  <c r="AN29" i="24" s="1"/>
  <c r="H236" i="23"/>
  <c r="AN28" i="24" s="1"/>
  <c r="H235" i="23"/>
  <c r="AN27" i="24" s="1"/>
  <c r="H234" i="23"/>
  <c r="AN26" i="24" s="1"/>
  <c r="H233" i="23"/>
  <c r="AN25" i="24" s="1"/>
  <c r="H232" i="23"/>
  <c r="AN24" i="24" s="1"/>
  <c r="H231" i="23"/>
  <c r="AN23" i="24" s="1"/>
  <c r="H230" i="23"/>
  <c r="AN22" i="24" s="1"/>
  <c r="H229" i="23"/>
  <c r="AN21" i="24" s="1"/>
  <c r="H228" i="23"/>
  <c r="AN20" i="24" s="1"/>
  <c r="H227" i="23"/>
  <c r="AN19" i="24" s="1"/>
  <c r="H226" i="23"/>
  <c r="AN18" i="24" s="1"/>
  <c r="H225" i="23"/>
  <c r="AN17" i="24" s="1"/>
  <c r="H224" i="23"/>
  <c r="AN16" i="24" s="1"/>
  <c r="H223" i="23"/>
  <c r="AN15" i="24" s="1"/>
  <c r="H222" i="23"/>
  <c r="AN14" i="24" s="1"/>
  <c r="H221" i="23"/>
  <c r="AN13" i="24" s="1"/>
  <c r="H220" i="23"/>
  <c r="AN12" i="24" s="1"/>
  <c r="AN11" i="24"/>
  <c r="H218" i="23"/>
  <c r="AN10" i="24" s="1"/>
  <c r="H217" i="23"/>
  <c r="AN9" i="24" s="1"/>
  <c r="H216" i="23"/>
  <c r="AI39" i="24" s="1"/>
  <c r="H215" i="23"/>
  <c r="AI38" i="24" s="1"/>
  <c r="H214" i="23"/>
  <c r="AI37" i="24" s="1"/>
  <c r="H213" i="23"/>
  <c r="AI36" i="24" s="1"/>
  <c r="H212" i="23"/>
  <c r="AI35" i="24" s="1"/>
  <c r="H211" i="23"/>
  <c r="AI34" i="24" s="1"/>
  <c r="H210" i="23"/>
  <c r="AI33" i="24" s="1"/>
  <c r="H209" i="23"/>
  <c r="AI32" i="24" s="1"/>
  <c r="H208" i="23"/>
  <c r="AI31" i="24" s="1"/>
  <c r="H207" i="23"/>
  <c r="AI30" i="24" s="1"/>
  <c r="H206" i="23"/>
  <c r="AI29" i="24" s="1"/>
  <c r="H205" i="23"/>
  <c r="AI28" i="24" s="1"/>
  <c r="H204" i="23"/>
  <c r="AI27" i="24" s="1"/>
  <c r="H203" i="23"/>
  <c r="AI26" i="24" s="1"/>
  <c r="H202" i="23"/>
  <c r="AI25" i="24" s="1"/>
  <c r="H201" i="23"/>
  <c r="AI24" i="24" s="1"/>
  <c r="H200" i="23"/>
  <c r="AI23" i="24" s="1"/>
  <c r="H199" i="23"/>
  <c r="AI22" i="24" s="1"/>
  <c r="H198" i="23"/>
  <c r="AI21" i="24" s="1"/>
  <c r="H197" i="23"/>
  <c r="AI20" i="24" s="1"/>
  <c r="H196" i="23"/>
  <c r="AI19" i="24" s="1"/>
  <c r="H195" i="23"/>
  <c r="AI18" i="24" s="1"/>
  <c r="H194" i="23"/>
  <c r="AI17" i="24" s="1"/>
  <c r="H193" i="23"/>
  <c r="AI16" i="24" s="1"/>
  <c r="H192" i="23"/>
  <c r="AI15" i="24" s="1"/>
  <c r="H191" i="23"/>
  <c r="AI14" i="24" s="1"/>
  <c r="H190" i="23"/>
  <c r="AI13" i="24" s="1"/>
  <c r="H189" i="23"/>
  <c r="AI12" i="24" s="1"/>
  <c r="H188" i="23"/>
  <c r="AI11" i="24" s="1"/>
  <c r="H187" i="23"/>
  <c r="AI10" i="24" s="1"/>
  <c r="H186" i="23"/>
  <c r="AI9" i="24" s="1"/>
  <c r="H185" i="23"/>
  <c r="AD38" i="24" s="1"/>
  <c r="H184" i="23"/>
  <c r="AD37" i="24" s="1"/>
  <c r="H183" i="23"/>
  <c r="AD36" i="24" s="1"/>
  <c r="H182" i="23"/>
  <c r="AD35" i="24" s="1"/>
  <c r="H181" i="23"/>
  <c r="AD34" i="24" s="1"/>
  <c r="H180" i="23"/>
  <c r="AD33" i="24" s="1"/>
  <c r="H179" i="23"/>
  <c r="AD32" i="24" s="1"/>
  <c r="H178" i="23"/>
  <c r="AD31" i="24" s="1"/>
  <c r="H177" i="23"/>
  <c r="AD30" i="24" s="1"/>
  <c r="H176" i="23"/>
  <c r="AD29" i="24" s="1"/>
  <c r="H175" i="23"/>
  <c r="AD28" i="24" s="1"/>
  <c r="H174" i="23"/>
  <c r="AD27" i="24" s="1"/>
  <c r="H173" i="23"/>
  <c r="AD26" i="24" s="1"/>
  <c r="H172" i="23"/>
  <c r="AD25" i="24" s="1"/>
  <c r="H171" i="23"/>
  <c r="AD24" i="24" s="1"/>
  <c r="H170" i="23"/>
  <c r="AD23" i="24" s="1"/>
  <c r="H169" i="23"/>
  <c r="AD22" i="24" s="1"/>
  <c r="H168" i="23"/>
  <c r="AD21" i="24" s="1"/>
  <c r="H167" i="23"/>
  <c r="AD20" i="24" s="1"/>
  <c r="H166" i="23"/>
  <c r="AD19" i="24" s="1"/>
  <c r="H165" i="23"/>
  <c r="AD18" i="24" s="1"/>
  <c r="H164" i="23"/>
  <c r="AD17" i="24" s="1"/>
  <c r="H163" i="23"/>
  <c r="AD16" i="24" s="1"/>
  <c r="H162" i="23"/>
  <c r="AD15" i="24" s="1"/>
  <c r="H161" i="23"/>
  <c r="AD14" i="24" s="1"/>
  <c r="H160" i="23"/>
  <c r="AD13" i="24" s="1"/>
  <c r="H159" i="23"/>
  <c r="AD12" i="24" s="1"/>
  <c r="H158" i="23"/>
  <c r="AD11" i="24" s="1"/>
  <c r="H157" i="23"/>
  <c r="AD10" i="24" s="1"/>
  <c r="H156" i="23"/>
  <c r="AD9" i="24" s="1"/>
  <c r="H155" i="23"/>
  <c r="Y39" i="24" s="1"/>
  <c r="H154" i="23"/>
  <c r="Y38" i="24" s="1"/>
  <c r="H153" i="23"/>
  <c r="Y37" i="24" s="1"/>
  <c r="H152" i="23"/>
  <c r="Y36" i="24" s="1"/>
  <c r="H151" i="23"/>
  <c r="Y35" i="24" s="1"/>
  <c r="H150" i="23"/>
  <c r="Y34" i="24" s="1"/>
  <c r="H149" i="23"/>
  <c r="Y33" i="24" s="1"/>
  <c r="H148" i="23"/>
  <c r="Y32" i="24" s="1"/>
  <c r="H147" i="23"/>
  <c r="Y31" i="24" s="1"/>
  <c r="H146" i="23"/>
  <c r="Y30" i="24" s="1"/>
  <c r="H145" i="23"/>
  <c r="Y29" i="24" s="1"/>
  <c r="H144" i="23"/>
  <c r="Y28" i="24" s="1"/>
  <c r="H143" i="23"/>
  <c r="Y27" i="24" s="1"/>
  <c r="H142" i="23"/>
  <c r="Y26" i="24" s="1"/>
  <c r="H141" i="23"/>
  <c r="Y25" i="24" s="1"/>
  <c r="H140" i="23"/>
  <c r="Y24" i="24" s="1"/>
  <c r="H139" i="23"/>
  <c r="Y23" i="24" s="1"/>
  <c r="H138" i="23"/>
  <c r="Y22" i="24" s="1"/>
  <c r="H137" i="23"/>
  <c r="Y21" i="24" s="1"/>
  <c r="H136" i="23"/>
  <c r="Y20" i="24" s="1"/>
  <c r="H135" i="23"/>
  <c r="Y19" i="24" s="1"/>
  <c r="H134" i="23"/>
  <c r="Y18" i="24" s="1"/>
  <c r="H133" i="23"/>
  <c r="Y17" i="24" s="1"/>
  <c r="H132" i="23"/>
  <c r="Y16" i="24" s="1"/>
  <c r="H131" i="23"/>
  <c r="Y15" i="24" s="1"/>
  <c r="H130" i="23"/>
  <c r="Y14" i="24" s="1"/>
  <c r="H129" i="23"/>
  <c r="Y13" i="24" s="1"/>
  <c r="H128" i="23"/>
  <c r="Y12" i="24" s="1"/>
  <c r="H127" i="23"/>
  <c r="Y11" i="24" s="1"/>
  <c r="H126" i="23"/>
  <c r="Y10" i="24" s="1"/>
  <c r="H125" i="23"/>
  <c r="Y9" i="24" s="1"/>
  <c r="H124" i="23"/>
  <c r="T39" i="24" s="1"/>
  <c r="H123" i="23"/>
  <c r="T38" i="24" s="1"/>
  <c r="H122" i="23"/>
  <c r="T37" i="24" s="1"/>
  <c r="T36" i="24"/>
  <c r="H120" i="23"/>
  <c r="T35" i="24" s="1"/>
  <c r="H119" i="23"/>
  <c r="T34" i="24" s="1"/>
  <c r="H118" i="23"/>
  <c r="T33" i="24" s="1"/>
  <c r="H117" i="23"/>
  <c r="T32" i="24" s="1"/>
  <c r="H116" i="23"/>
  <c r="T31" i="24" s="1"/>
  <c r="H115" i="23"/>
  <c r="T30" i="24" s="1"/>
  <c r="H114" i="23"/>
  <c r="T29" i="24" s="1"/>
  <c r="H113" i="23"/>
  <c r="T28" i="24" s="1"/>
  <c r="H112" i="23"/>
  <c r="T27" i="24" s="1"/>
  <c r="H111" i="23"/>
  <c r="T26" i="24" s="1"/>
  <c r="T25" i="24"/>
  <c r="H109" i="23"/>
  <c r="T24" i="24" s="1"/>
  <c r="H107" i="23"/>
  <c r="T22" i="24" s="1"/>
  <c r="H106" i="23"/>
  <c r="T21" i="24" s="1"/>
  <c r="H105" i="23"/>
  <c r="T20" i="24" s="1"/>
  <c r="H104" i="23"/>
  <c r="T19" i="24" s="1"/>
  <c r="H103" i="23"/>
  <c r="T18" i="24" s="1"/>
  <c r="H102" i="23"/>
  <c r="T17" i="24" s="1"/>
  <c r="H101" i="23"/>
  <c r="T16" i="24" s="1"/>
  <c r="H100" i="23"/>
  <c r="T15" i="24" s="1"/>
  <c r="H99" i="23"/>
  <c r="T14" i="24" s="1"/>
  <c r="H98" i="23"/>
  <c r="T13" i="24" s="1"/>
  <c r="H97" i="23"/>
  <c r="T12" i="24" s="1"/>
  <c r="H96" i="23"/>
  <c r="T11" i="24" s="1"/>
  <c r="H95" i="23"/>
  <c r="T10" i="24" s="1"/>
  <c r="H94" i="23"/>
  <c r="T9" i="24" s="1"/>
  <c r="H93" i="23"/>
  <c r="H92" i="23"/>
  <c r="O37" i="24" s="1"/>
  <c r="H91" i="23"/>
  <c r="O36" i="24" s="1"/>
  <c r="H90" i="23"/>
  <c r="O35" i="24" s="1"/>
  <c r="H89" i="23"/>
  <c r="O34" i="24" s="1"/>
  <c r="H88" i="23"/>
  <c r="O33" i="24" s="1"/>
  <c r="H87" i="23"/>
  <c r="O32" i="24" s="1"/>
  <c r="H86" i="23"/>
  <c r="O31" i="24" s="1"/>
  <c r="H85" i="23"/>
  <c r="O30" i="24" s="1"/>
  <c r="H84" i="23"/>
  <c r="O29" i="24" s="1"/>
  <c r="H83" i="23"/>
  <c r="O28" i="24" s="1"/>
  <c r="H82" i="23"/>
  <c r="O27" i="24" s="1"/>
  <c r="H81" i="23"/>
  <c r="O26" i="24" s="1"/>
  <c r="H80" i="23"/>
  <c r="O25" i="24" s="1"/>
  <c r="H79" i="23"/>
  <c r="O24" i="24" s="1"/>
  <c r="H78" i="23"/>
  <c r="O23" i="24" s="1"/>
  <c r="H77" i="23"/>
  <c r="O22" i="24" s="1"/>
  <c r="H76" i="23"/>
  <c r="O21" i="24" s="1"/>
  <c r="H75" i="23"/>
  <c r="O20" i="24" s="1"/>
  <c r="H74" i="23"/>
  <c r="O19" i="24" s="1"/>
  <c r="H73" i="23"/>
  <c r="O18" i="24" s="1"/>
  <c r="H72" i="23"/>
  <c r="O17" i="24" s="1"/>
  <c r="H71" i="23"/>
  <c r="O16" i="24" s="1"/>
  <c r="H70" i="23"/>
  <c r="O15" i="24" s="1"/>
  <c r="H69" i="23"/>
  <c r="O14" i="24" s="1"/>
  <c r="H68" i="23"/>
  <c r="O13" i="24" s="1"/>
  <c r="H67" i="23"/>
  <c r="O12" i="24" s="1"/>
  <c r="H66" i="23"/>
  <c r="O11" i="24" s="1"/>
  <c r="H65" i="23"/>
  <c r="O10" i="24" s="1"/>
  <c r="H64" i="23"/>
  <c r="O9" i="24" s="1"/>
  <c r="H63" i="23"/>
  <c r="J39" i="24" s="1"/>
  <c r="H62" i="23"/>
  <c r="J38" i="24" s="1"/>
  <c r="H61" i="23"/>
  <c r="J37" i="24" s="1"/>
  <c r="H60" i="23"/>
  <c r="J36" i="24" s="1"/>
  <c r="H59" i="23"/>
  <c r="J35" i="24" s="1"/>
  <c r="H58" i="23"/>
  <c r="J34" i="24" s="1"/>
  <c r="H57" i="23"/>
  <c r="J33" i="24" s="1"/>
  <c r="H56" i="23"/>
  <c r="J32" i="24" s="1"/>
  <c r="H55" i="23"/>
  <c r="J31" i="24" s="1"/>
  <c r="H54" i="23"/>
  <c r="J30" i="24" s="1"/>
  <c r="H53" i="23"/>
  <c r="J29" i="24" s="1"/>
  <c r="H52" i="23"/>
  <c r="J28" i="24" s="1"/>
  <c r="H51" i="23"/>
  <c r="J27" i="24" s="1"/>
  <c r="H50" i="23"/>
  <c r="J26" i="24" s="1"/>
  <c r="H49" i="23"/>
  <c r="J25" i="24" s="1"/>
  <c r="H48" i="23"/>
  <c r="J24" i="24" s="1"/>
  <c r="H47" i="23"/>
  <c r="J23" i="24" s="1"/>
  <c r="H46" i="23"/>
  <c r="J22" i="24" s="1"/>
  <c r="H45" i="23"/>
  <c r="J21" i="24" s="1"/>
  <c r="H44" i="23"/>
  <c r="J20" i="24" s="1"/>
  <c r="H43" i="23"/>
  <c r="J19" i="24" s="1"/>
  <c r="H42" i="23"/>
  <c r="J18" i="24" s="1"/>
  <c r="H41" i="23"/>
  <c r="J17" i="24" s="1"/>
  <c r="H40" i="23"/>
  <c r="J16" i="24" s="1"/>
  <c r="H39" i="23"/>
  <c r="J15" i="24" s="1"/>
  <c r="H38" i="23"/>
  <c r="J14" i="24" s="1"/>
  <c r="H37" i="23"/>
  <c r="J13" i="24" s="1"/>
  <c r="H36" i="23"/>
  <c r="J12" i="24" s="1"/>
  <c r="H35" i="23"/>
  <c r="J11" i="24" s="1"/>
  <c r="H34" i="23"/>
  <c r="J10" i="24" s="1"/>
  <c r="H33" i="23"/>
  <c r="J9" i="24" s="1"/>
  <c r="H32" i="23"/>
  <c r="E38" i="24" s="1"/>
  <c r="H31" i="23"/>
  <c r="E37" i="24" s="1"/>
  <c r="H30" i="23"/>
  <c r="E36" i="24" s="1"/>
  <c r="H29" i="23"/>
  <c r="E35" i="24" s="1"/>
  <c r="H28" i="23"/>
  <c r="E34" i="24" s="1"/>
  <c r="H27" i="23"/>
  <c r="H26" i="23"/>
  <c r="E32" i="24" s="1"/>
  <c r="H25" i="23"/>
  <c r="E31" i="24" s="1"/>
  <c r="H24" i="23"/>
  <c r="E30" i="24" s="1"/>
  <c r="H23" i="23"/>
  <c r="E29" i="24" s="1"/>
  <c r="H22" i="23"/>
  <c r="E28" i="24" s="1"/>
  <c r="H21" i="23"/>
  <c r="E27" i="24" s="1"/>
  <c r="H20" i="23"/>
  <c r="H18" i="23"/>
  <c r="E23" i="24"/>
  <c r="H16" i="23"/>
  <c r="E22" i="24" s="1"/>
  <c r="H15" i="23"/>
  <c r="E21" i="24" s="1"/>
  <c r="H14" i="23"/>
  <c r="E20" i="24" s="1"/>
  <c r="H13" i="23"/>
  <c r="E19" i="24" s="1"/>
  <c r="H12" i="23"/>
  <c r="H11" i="23"/>
  <c r="H10" i="23"/>
  <c r="E16" i="24" s="1"/>
  <c r="H9" i="23"/>
  <c r="E15" i="24" s="1"/>
  <c r="H8" i="23"/>
  <c r="E14" i="24" s="1"/>
  <c r="H7" i="23"/>
  <c r="H6" i="23"/>
  <c r="E12" i="24" s="1"/>
  <c r="H5" i="23"/>
  <c r="E11" i="24" s="1"/>
  <c r="H4" i="23"/>
  <c r="E10" i="24" s="1"/>
  <c r="H3" i="23"/>
  <c r="B40" i="24"/>
  <c r="E33" i="24"/>
  <c r="E13" i="24"/>
  <c r="E9" i="24"/>
  <c r="M5" i="26" l="1"/>
  <c r="R5" i="26" s="1"/>
  <c r="W5" i="26" s="1"/>
  <c r="AB5" i="26" s="1"/>
  <c r="AG5" i="26" s="1"/>
  <c r="AL5" i="26" s="1"/>
  <c r="AQ5" i="26" s="1"/>
  <c r="AV5" i="26" s="1"/>
  <c r="BA5" i="26" s="1"/>
  <c r="BF5" i="26" s="1"/>
  <c r="BH9" i="24"/>
  <c r="O38" i="24"/>
  <c r="A11" i="26"/>
  <c r="B10" i="26"/>
  <c r="B9" i="26"/>
  <c r="A12" i="26" l="1"/>
  <c r="B11" i="26"/>
  <c r="A13" i="26" l="1"/>
  <c r="B12" i="26"/>
  <c r="A14" i="26" l="1"/>
  <c r="B13" i="26"/>
  <c r="A15" i="26" l="1"/>
  <c r="B14" i="26"/>
  <c r="A16" i="26" l="1"/>
  <c r="B15" i="26"/>
  <c r="A17" i="26" l="1"/>
  <c r="B16" i="26"/>
  <c r="A18" i="26" l="1"/>
  <c r="B17" i="26"/>
  <c r="A19" i="26" l="1"/>
  <c r="B18" i="26"/>
  <c r="A20" i="26" l="1"/>
  <c r="B19" i="26"/>
  <c r="A21" i="26" l="1"/>
  <c r="B20" i="26"/>
  <c r="A22" i="26" l="1"/>
  <c r="B21" i="26"/>
  <c r="A23" i="26" l="1"/>
  <c r="B22" i="26"/>
  <c r="A24" i="26" l="1"/>
  <c r="B23" i="26"/>
  <c r="A25" i="26" l="1"/>
  <c r="B24" i="26"/>
  <c r="A26" i="26" l="1"/>
  <c r="B25" i="26"/>
  <c r="A27" i="26" l="1"/>
  <c r="B26" i="26"/>
  <c r="A28" i="26" l="1"/>
  <c r="B27" i="26"/>
  <c r="B28" i="26" l="1"/>
  <c r="A29" i="26"/>
  <c r="B29" i="26" l="1"/>
  <c r="A30" i="26"/>
  <c r="B30" i="26" l="1"/>
  <c r="A31" i="26"/>
  <c r="B31" i="26" l="1"/>
  <c r="A32" i="26"/>
  <c r="B32" i="26" l="1"/>
  <c r="A33" i="26"/>
  <c r="B33" i="26" l="1"/>
  <c r="A34" i="26"/>
  <c r="B34" i="26" l="1"/>
  <c r="A35" i="26"/>
  <c r="B35" i="26" l="1"/>
  <c r="A36" i="26"/>
  <c r="B36" i="26" l="1"/>
  <c r="A37" i="26"/>
  <c r="B37" i="26" l="1"/>
  <c r="F8" i="26"/>
  <c r="F9" i="26" l="1"/>
  <c r="G8" i="26"/>
  <c r="F10" i="26" l="1"/>
  <c r="G9" i="26"/>
  <c r="F11" i="26" l="1"/>
  <c r="G10" i="26"/>
  <c r="F12" i="26" l="1"/>
  <c r="G11" i="26"/>
  <c r="G12" i="26" l="1"/>
  <c r="F13" i="26"/>
  <c r="G13" i="26" l="1"/>
  <c r="F14" i="26"/>
  <c r="G14" i="26" l="1"/>
  <c r="F15" i="26"/>
  <c r="F16" i="26" l="1"/>
  <c r="G15" i="26"/>
  <c r="F17" i="26" l="1"/>
  <c r="G16" i="26"/>
  <c r="F18" i="26" l="1"/>
  <c r="G17" i="26"/>
  <c r="F19" i="26" l="1"/>
  <c r="G18" i="26"/>
  <c r="F20" i="26" l="1"/>
  <c r="G19" i="26"/>
  <c r="F21" i="26" l="1"/>
  <c r="G20" i="26"/>
  <c r="F22" i="26" l="1"/>
  <c r="G21" i="26"/>
  <c r="F23" i="26" l="1"/>
  <c r="G22" i="26"/>
  <c r="F24" i="26" l="1"/>
  <c r="G23" i="26"/>
  <c r="F25" i="26" l="1"/>
  <c r="G24" i="26"/>
  <c r="G25" i="26" l="1"/>
  <c r="F26" i="26"/>
  <c r="G26" i="26" l="1"/>
  <c r="F27" i="26"/>
  <c r="G27" i="26" l="1"/>
  <c r="F28" i="26"/>
  <c r="G28" i="26" l="1"/>
  <c r="F29" i="26"/>
  <c r="G29" i="26" l="1"/>
  <c r="F30" i="26"/>
  <c r="G30" i="26" l="1"/>
  <c r="F31" i="26"/>
  <c r="G31" i="26" l="1"/>
  <c r="F32" i="26"/>
  <c r="G32" i="26" l="1"/>
  <c r="F33" i="26"/>
  <c r="G33" i="26" l="1"/>
  <c r="F34" i="26"/>
  <c r="G34" i="26" l="1"/>
  <c r="F35" i="26"/>
  <c r="G35" i="26" l="1"/>
  <c r="F36" i="26"/>
  <c r="G36" i="26" l="1"/>
  <c r="F37" i="26"/>
  <c r="G37" i="26" l="1"/>
  <c r="F38" i="26"/>
  <c r="G38" i="26" l="1"/>
  <c r="K8" i="26"/>
  <c r="K9" i="26" l="1"/>
  <c r="L8" i="26"/>
  <c r="K10" i="26" l="1"/>
  <c r="L9" i="26"/>
  <c r="K11" i="26" l="1"/>
  <c r="L10" i="26"/>
  <c r="K12" i="26" l="1"/>
  <c r="L11" i="26"/>
  <c r="K13" i="26" l="1"/>
  <c r="L12" i="26"/>
  <c r="K14" i="26" l="1"/>
  <c r="L13" i="26"/>
  <c r="K15" i="26" l="1"/>
  <c r="L14" i="26"/>
  <c r="K16" i="26" l="1"/>
  <c r="L15" i="26"/>
  <c r="L16" i="26" l="1"/>
  <c r="K17" i="26"/>
  <c r="K18" i="26" l="1"/>
  <c r="L17" i="26"/>
  <c r="L18" i="26" l="1"/>
  <c r="K19" i="26"/>
  <c r="K20" i="26" l="1"/>
  <c r="L19" i="26"/>
  <c r="L20" i="26" l="1"/>
  <c r="K21" i="26"/>
  <c r="K22" i="26" l="1"/>
  <c r="L21" i="26"/>
  <c r="L22" i="26" l="1"/>
  <c r="K23" i="26"/>
  <c r="K24" i="26" l="1"/>
  <c r="L23" i="26"/>
  <c r="L24" i="26" l="1"/>
  <c r="K25" i="26"/>
  <c r="L25" i="26" l="1"/>
  <c r="K26" i="26"/>
  <c r="K27" i="26" l="1"/>
  <c r="L26" i="26"/>
  <c r="K28" i="26" l="1"/>
  <c r="L27" i="26"/>
  <c r="L28" i="26" l="1"/>
  <c r="K29" i="26"/>
  <c r="L29" i="26" l="1"/>
  <c r="K30" i="26"/>
  <c r="L30" i="26" l="1"/>
  <c r="K31" i="26"/>
  <c r="L31" i="26" l="1"/>
  <c r="K32" i="26"/>
  <c r="L32" i="26" l="1"/>
  <c r="K33" i="26"/>
  <c r="L33" i="26" l="1"/>
  <c r="K34" i="26"/>
  <c r="L34" i="26" l="1"/>
  <c r="K35" i="26"/>
  <c r="L35" i="26" l="1"/>
  <c r="K36" i="26"/>
  <c r="L36" i="26" l="1"/>
  <c r="K37" i="26"/>
  <c r="L37" i="26" l="1"/>
  <c r="P8" i="26"/>
  <c r="P9" i="26" l="1"/>
  <c r="Q8" i="26"/>
  <c r="P10" i="26" l="1"/>
  <c r="Q9" i="26"/>
  <c r="P11" i="26" l="1"/>
  <c r="Q10" i="26"/>
  <c r="P12" i="26" l="1"/>
  <c r="Q11" i="26"/>
  <c r="Q12" i="26" l="1"/>
  <c r="P13" i="26"/>
  <c r="Q13" i="26" l="1"/>
  <c r="P14" i="26"/>
  <c r="Q14" i="26" l="1"/>
  <c r="P15" i="26"/>
  <c r="P16" i="26" l="1"/>
  <c r="Q15" i="26"/>
  <c r="P17" i="26" l="1"/>
  <c r="Q16" i="26"/>
  <c r="P18" i="26" l="1"/>
  <c r="Q17" i="26"/>
  <c r="P19" i="26" l="1"/>
  <c r="Q18" i="26"/>
  <c r="P20" i="26" l="1"/>
  <c r="Q19" i="26"/>
  <c r="P21" i="26" l="1"/>
  <c r="Q20" i="26"/>
  <c r="P22" i="26" l="1"/>
  <c r="Q21" i="26"/>
  <c r="P23" i="26" l="1"/>
  <c r="Q22" i="26"/>
  <c r="P24" i="26" l="1"/>
  <c r="Q23" i="26"/>
  <c r="P25" i="26" l="1"/>
  <c r="Q24" i="26"/>
  <c r="Q25" i="26" l="1"/>
  <c r="P26" i="26"/>
  <c r="Q26" i="26" l="1"/>
  <c r="P27" i="26"/>
  <c r="Q27" i="26" l="1"/>
  <c r="P28" i="26"/>
  <c r="Q28" i="26" l="1"/>
  <c r="P29" i="26"/>
  <c r="Q29" i="26" l="1"/>
  <c r="P30" i="26"/>
  <c r="Q30" i="26" l="1"/>
  <c r="P31" i="26"/>
  <c r="Q31" i="26" l="1"/>
  <c r="P32" i="26"/>
  <c r="Q32" i="26" l="1"/>
  <c r="P33" i="26"/>
  <c r="Q33" i="26" l="1"/>
  <c r="P34" i="26"/>
  <c r="Q34" i="26" l="1"/>
  <c r="P35" i="26"/>
  <c r="Q35" i="26" l="1"/>
  <c r="P36" i="26"/>
  <c r="Q36" i="26" l="1"/>
  <c r="P37" i="26"/>
  <c r="Q37" i="26" l="1"/>
  <c r="P38" i="26"/>
  <c r="Q38" i="26" l="1"/>
  <c r="U8" i="26"/>
  <c r="U9" i="26" l="1"/>
  <c r="V8" i="26"/>
  <c r="U10" i="26" l="1"/>
  <c r="V9" i="26"/>
  <c r="U11" i="26" l="1"/>
  <c r="V10" i="26"/>
  <c r="U12" i="26" l="1"/>
  <c r="V11" i="26"/>
  <c r="U13" i="26" l="1"/>
  <c r="V12" i="26"/>
  <c r="U14" i="26" l="1"/>
  <c r="V13" i="26"/>
  <c r="U15" i="26" l="1"/>
  <c r="V14" i="26"/>
  <c r="U16" i="26" l="1"/>
  <c r="V15" i="26"/>
  <c r="U17" i="26" l="1"/>
  <c r="V16" i="26"/>
  <c r="U18" i="26" l="1"/>
  <c r="V17" i="26"/>
  <c r="U19" i="26" l="1"/>
  <c r="V18" i="26"/>
  <c r="U20" i="26" l="1"/>
  <c r="V19" i="26"/>
  <c r="U21" i="26" l="1"/>
  <c r="V20" i="26"/>
  <c r="U22" i="26" l="1"/>
  <c r="V21" i="26"/>
  <c r="U23" i="26" l="1"/>
  <c r="V22" i="26"/>
  <c r="U24" i="26" l="1"/>
  <c r="V23" i="26"/>
  <c r="V24" i="26" l="1"/>
  <c r="U25" i="26"/>
  <c r="U26" i="26" l="1"/>
  <c r="V25" i="26"/>
  <c r="U27" i="26" l="1"/>
  <c r="V26" i="26"/>
  <c r="U28" i="26" l="1"/>
  <c r="V27" i="26"/>
  <c r="V28" i="26" l="1"/>
  <c r="U29" i="26"/>
  <c r="V29" i="26" l="1"/>
  <c r="U30" i="26"/>
  <c r="V30" i="26" l="1"/>
  <c r="U31" i="26"/>
  <c r="V31" i="26" l="1"/>
  <c r="U32" i="26"/>
  <c r="V32" i="26" l="1"/>
  <c r="U33" i="26"/>
  <c r="V33" i="26" l="1"/>
  <c r="U34" i="26"/>
  <c r="V34" i="26" l="1"/>
  <c r="U35" i="26"/>
  <c r="V35" i="26" l="1"/>
  <c r="U36" i="26"/>
  <c r="V36" i="26" l="1"/>
  <c r="U37" i="26"/>
  <c r="V37" i="26" l="1"/>
  <c r="U38" i="26"/>
  <c r="V38" i="26" l="1"/>
  <c r="Z8" i="26"/>
  <c r="Z9" i="26" l="1"/>
  <c r="AA8" i="26"/>
  <c r="Z10" i="26" l="1"/>
  <c r="AA9" i="26"/>
  <c r="Z11" i="26" l="1"/>
  <c r="AA10" i="26"/>
  <c r="Z12" i="26" l="1"/>
  <c r="AA11" i="26"/>
  <c r="AA12" i="26" l="1"/>
  <c r="Z13" i="26"/>
  <c r="AA13" i="26" l="1"/>
  <c r="Z14" i="26"/>
  <c r="AA14" i="26" l="1"/>
  <c r="Z15" i="26"/>
  <c r="Z16" i="26" l="1"/>
  <c r="AA15" i="26"/>
  <c r="Z17" i="26" l="1"/>
  <c r="AA16" i="26"/>
  <c r="Z18" i="26" l="1"/>
  <c r="AA17" i="26"/>
  <c r="Z19" i="26" l="1"/>
  <c r="AA18" i="26"/>
  <c r="Z20" i="26" l="1"/>
  <c r="AA19" i="26"/>
  <c r="Z21" i="26" l="1"/>
  <c r="AA20" i="26"/>
  <c r="Z22" i="26" l="1"/>
  <c r="AA21" i="26"/>
  <c r="Z23" i="26" l="1"/>
  <c r="AA22" i="26"/>
  <c r="Z24" i="26" l="1"/>
  <c r="AA23" i="26"/>
  <c r="Z25" i="26" l="1"/>
  <c r="AA24" i="26"/>
  <c r="AA25" i="26" l="1"/>
  <c r="Z26" i="26"/>
  <c r="AA26" i="26" l="1"/>
  <c r="Z27" i="26"/>
  <c r="AA27" i="26" l="1"/>
  <c r="Z28" i="26"/>
  <c r="AA28" i="26" l="1"/>
  <c r="Z29" i="26"/>
  <c r="AA29" i="26" l="1"/>
  <c r="Z30" i="26"/>
  <c r="AA30" i="26" l="1"/>
  <c r="Z31" i="26"/>
  <c r="AA31" i="26" l="1"/>
  <c r="Z32" i="26"/>
  <c r="AA32" i="26" l="1"/>
  <c r="Z33" i="26"/>
  <c r="AA33" i="26" l="1"/>
  <c r="Z34" i="26"/>
  <c r="AA34" i="26" l="1"/>
  <c r="Z35" i="26"/>
  <c r="AA35" i="26" l="1"/>
  <c r="Z36" i="26"/>
  <c r="AA36" i="26" l="1"/>
  <c r="Z37" i="26"/>
  <c r="AA37" i="26" l="1"/>
  <c r="AE8" i="26"/>
  <c r="AE9" i="26" l="1"/>
  <c r="AF8" i="26"/>
  <c r="AE10" i="26" l="1"/>
  <c r="AF9" i="26"/>
  <c r="AE11" i="26" l="1"/>
  <c r="AF10" i="26"/>
  <c r="AE12" i="26" l="1"/>
  <c r="AF11" i="26"/>
  <c r="AE13" i="26" l="1"/>
  <c r="AF12" i="26"/>
  <c r="AE14" i="26" l="1"/>
  <c r="AF13" i="26"/>
  <c r="AE15" i="26" l="1"/>
  <c r="AF14" i="26"/>
  <c r="AE16" i="26" l="1"/>
  <c r="AF15" i="26"/>
  <c r="AE17" i="26" l="1"/>
  <c r="AF16" i="26"/>
  <c r="AF17" i="26" l="1"/>
  <c r="AE18" i="26"/>
  <c r="AE19" i="26" l="1"/>
  <c r="AF18" i="26"/>
  <c r="AF19" i="26" l="1"/>
  <c r="AE20" i="26"/>
  <c r="AE21" i="26" l="1"/>
  <c r="AF20" i="26"/>
  <c r="AF21" i="26" l="1"/>
  <c r="AE22" i="26"/>
  <c r="AE23" i="26" l="1"/>
  <c r="AF22" i="26"/>
  <c r="AF23" i="26" l="1"/>
  <c r="AE24" i="26"/>
  <c r="AE25" i="26" l="1"/>
  <c r="AF24" i="26"/>
  <c r="AF25" i="26" l="1"/>
  <c r="AE26" i="26"/>
  <c r="AF26" i="26" l="1"/>
  <c r="AE27" i="26"/>
  <c r="AE28" i="26" l="1"/>
  <c r="AF27" i="26"/>
  <c r="AF28" i="26" l="1"/>
  <c r="AE29" i="26"/>
  <c r="AF29" i="26" l="1"/>
  <c r="AE30" i="26"/>
  <c r="AF30" i="26" l="1"/>
  <c r="AE31" i="26"/>
  <c r="AF31" i="26" l="1"/>
  <c r="AE32" i="26"/>
  <c r="AF32" i="26" l="1"/>
  <c r="AE33" i="26"/>
  <c r="AF33" i="26" l="1"/>
  <c r="AE34" i="26"/>
  <c r="AF34" i="26" l="1"/>
  <c r="AE35" i="26"/>
  <c r="AF35" i="26" l="1"/>
  <c r="AE36" i="26"/>
  <c r="AF36" i="26" l="1"/>
  <c r="AE37" i="26"/>
  <c r="AF37" i="26" l="1"/>
  <c r="AE38" i="26"/>
  <c r="AF38" i="26" l="1"/>
  <c r="AJ8" i="26"/>
  <c r="AJ9" i="26" l="1"/>
  <c r="AK8" i="26"/>
  <c r="AJ10" i="26" l="1"/>
  <c r="AK9" i="26"/>
  <c r="AJ11" i="26" l="1"/>
  <c r="AK10" i="26"/>
  <c r="AJ12" i="26" l="1"/>
  <c r="AK11" i="26"/>
  <c r="AK12" i="26" l="1"/>
  <c r="AJ13" i="26"/>
  <c r="AK13" i="26" l="1"/>
  <c r="AJ14" i="26"/>
  <c r="AK14" i="26" l="1"/>
  <c r="AJ15" i="26"/>
  <c r="AJ16" i="26" l="1"/>
  <c r="AK15" i="26"/>
  <c r="AJ17" i="26" l="1"/>
  <c r="AK16" i="26"/>
  <c r="AJ18" i="26" l="1"/>
  <c r="AK17" i="26"/>
  <c r="AJ19" i="26" l="1"/>
  <c r="AK18" i="26"/>
  <c r="AJ20" i="26" l="1"/>
  <c r="AK19" i="26"/>
  <c r="AJ21" i="26" l="1"/>
  <c r="AK20" i="26"/>
  <c r="AJ22" i="26" l="1"/>
  <c r="AK21" i="26"/>
  <c r="AJ23" i="26" l="1"/>
  <c r="AK22" i="26"/>
  <c r="AJ24" i="26" l="1"/>
  <c r="AK23" i="26"/>
  <c r="AK24" i="26" l="1"/>
  <c r="AJ25" i="26"/>
  <c r="AK25" i="26" l="1"/>
  <c r="AJ26" i="26"/>
  <c r="AK26" i="26" l="1"/>
  <c r="AJ27" i="26"/>
  <c r="AK27" i="26" l="1"/>
  <c r="AJ28" i="26"/>
  <c r="AK28" i="26" l="1"/>
  <c r="AJ29" i="26"/>
  <c r="AK29" i="26" l="1"/>
  <c r="AJ30" i="26"/>
  <c r="AK30" i="26" l="1"/>
  <c r="AJ31" i="26"/>
  <c r="AK31" i="26" l="1"/>
  <c r="AJ32" i="26"/>
  <c r="AK32" i="26" l="1"/>
  <c r="AJ33" i="26"/>
  <c r="AK33" i="26" l="1"/>
  <c r="AJ34" i="26"/>
  <c r="AK34" i="26" l="1"/>
  <c r="AJ35" i="26"/>
  <c r="AK35" i="26" l="1"/>
  <c r="AJ36" i="26"/>
  <c r="AK36" i="26" l="1"/>
  <c r="AJ37" i="26"/>
  <c r="AK37" i="26" l="1"/>
  <c r="AO8" i="26"/>
  <c r="AO9" i="26" l="1"/>
  <c r="AP8" i="26"/>
  <c r="AO10" i="26" l="1"/>
  <c r="AP9" i="26"/>
  <c r="AO11" i="26" l="1"/>
  <c r="AP10" i="26"/>
  <c r="AO12" i="26" l="1"/>
  <c r="AP11" i="26"/>
  <c r="AO13" i="26" l="1"/>
  <c r="AP12" i="26"/>
  <c r="AO14" i="26" l="1"/>
  <c r="AP13" i="26"/>
  <c r="AO15" i="26" l="1"/>
  <c r="AP14" i="26"/>
  <c r="AO16" i="26" l="1"/>
  <c r="AP15" i="26"/>
  <c r="AO17" i="26" l="1"/>
  <c r="AP16" i="26"/>
  <c r="AO18" i="26" l="1"/>
  <c r="AP17" i="26"/>
  <c r="AO19" i="26" l="1"/>
  <c r="AP18" i="26"/>
  <c r="AO20" i="26" l="1"/>
  <c r="AP19" i="26"/>
  <c r="AO21" i="26" l="1"/>
  <c r="AP20" i="26"/>
  <c r="AO22" i="26" l="1"/>
  <c r="AP21" i="26"/>
  <c r="AO23" i="26" l="1"/>
  <c r="AP22" i="26"/>
  <c r="AO24" i="26" l="1"/>
  <c r="AP23" i="26"/>
  <c r="AO25" i="26" l="1"/>
  <c r="AP24" i="26"/>
  <c r="AO26" i="26" l="1"/>
  <c r="AP25" i="26"/>
  <c r="AO27" i="26" l="1"/>
  <c r="AP26" i="26"/>
  <c r="AO28" i="26" l="1"/>
  <c r="AP27" i="26"/>
  <c r="AP28" i="26" l="1"/>
  <c r="AO29" i="26"/>
  <c r="AP29" i="26" l="1"/>
  <c r="AO30" i="26"/>
  <c r="AP30" i="26" l="1"/>
  <c r="AO31" i="26"/>
  <c r="AP31" i="26" l="1"/>
  <c r="AO32" i="26"/>
  <c r="AP32" i="26" l="1"/>
  <c r="AO33" i="26"/>
  <c r="AP33" i="26" l="1"/>
  <c r="AO34" i="26"/>
  <c r="AP34" i="26" l="1"/>
  <c r="AO35" i="26"/>
  <c r="AP35" i="26" l="1"/>
  <c r="AO36" i="26"/>
  <c r="AP36" i="26" l="1"/>
  <c r="AO37" i="26"/>
  <c r="AP37" i="26" l="1"/>
  <c r="AO38" i="26"/>
  <c r="AP38" i="26" l="1"/>
  <c r="AT8" i="26"/>
  <c r="AT9" i="26" l="1"/>
  <c r="AU8" i="26"/>
  <c r="AT10" i="26" l="1"/>
  <c r="AU9" i="26"/>
  <c r="AT11" i="26" l="1"/>
  <c r="AU10" i="26"/>
  <c r="AU11" i="26" l="1"/>
  <c r="AT12" i="26"/>
  <c r="AU12" i="26" l="1"/>
  <c r="AT13" i="26"/>
  <c r="AU13" i="26" l="1"/>
  <c r="AT14" i="26"/>
  <c r="AU14" i="26" l="1"/>
  <c r="AT15" i="26"/>
  <c r="AT16" i="26" l="1"/>
  <c r="AU15" i="26"/>
  <c r="AT17" i="26" l="1"/>
  <c r="AU16" i="26"/>
  <c r="AT18" i="26" l="1"/>
  <c r="AU17" i="26"/>
  <c r="AT19" i="26" l="1"/>
  <c r="AU18" i="26"/>
  <c r="AT20" i="26" l="1"/>
  <c r="AU19" i="26"/>
  <c r="AT21" i="26" l="1"/>
  <c r="AU20" i="26"/>
  <c r="AT22" i="26" l="1"/>
  <c r="AU21" i="26"/>
  <c r="AT23" i="26" l="1"/>
  <c r="AU22" i="26"/>
  <c r="AT24" i="26" l="1"/>
  <c r="AU23" i="26"/>
  <c r="AU24" i="26" l="1"/>
  <c r="AT25" i="26"/>
  <c r="AU25" i="26" l="1"/>
  <c r="AT26" i="26"/>
  <c r="AU26" i="26" l="1"/>
  <c r="AT27" i="26"/>
  <c r="AU27" i="26" l="1"/>
  <c r="AT28" i="26"/>
  <c r="AU28" i="26" l="1"/>
  <c r="AT29" i="26"/>
  <c r="AU29" i="26" l="1"/>
  <c r="AT30" i="26"/>
  <c r="AU30" i="26" l="1"/>
  <c r="AT31" i="26"/>
  <c r="AU31" i="26" l="1"/>
  <c r="AT32" i="26"/>
  <c r="AU32" i="26" l="1"/>
  <c r="AT33" i="26"/>
  <c r="AU33" i="26" l="1"/>
  <c r="AT34" i="26"/>
  <c r="AU34" i="26" l="1"/>
  <c r="AT35" i="26"/>
  <c r="AU35" i="26" l="1"/>
  <c r="AT36" i="26"/>
  <c r="AU36" i="26" l="1"/>
  <c r="AT37" i="26"/>
  <c r="AU37" i="26" l="1"/>
  <c r="AT38" i="26"/>
  <c r="AU38" i="26" l="1"/>
  <c r="AY8" i="26"/>
  <c r="AY9" i="26" l="1"/>
  <c r="AZ8" i="26"/>
  <c r="AY10" i="26" l="1"/>
  <c r="AZ9" i="26"/>
  <c r="AY11" i="26" l="1"/>
  <c r="AZ10" i="26"/>
  <c r="AY12" i="26" l="1"/>
  <c r="AZ11" i="26"/>
  <c r="AY13" i="26" l="1"/>
  <c r="AZ12" i="26"/>
  <c r="AY14" i="26" l="1"/>
  <c r="AZ13" i="26"/>
  <c r="AY15" i="26" l="1"/>
  <c r="AZ14" i="26"/>
  <c r="AY16" i="26" l="1"/>
  <c r="AZ15" i="26"/>
  <c r="AZ16" i="26" l="1"/>
  <c r="AY17" i="26"/>
  <c r="AY18" i="26" l="1"/>
  <c r="AZ17" i="26"/>
  <c r="AZ18" i="26" l="1"/>
  <c r="AY19" i="26"/>
  <c r="AY20" i="26" l="1"/>
  <c r="AZ19" i="26"/>
  <c r="AZ20" i="26" l="1"/>
  <c r="AY21" i="26"/>
  <c r="AY22" i="26" l="1"/>
  <c r="AZ21" i="26"/>
  <c r="AZ22" i="26" l="1"/>
  <c r="AY23" i="26"/>
  <c r="AY24" i="26" l="1"/>
  <c r="AZ23" i="26"/>
  <c r="AY25" i="26" l="1"/>
  <c r="AZ24" i="26"/>
  <c r="AZ25" i="26" l="1"/>
  <c r="AY26" i="26"/>
  <c r="AZ26" i="26" l="1"/>
  <c r="AY27" i="26"/>
  <c r="AZ27" i="26" l="1"/>
  <c r="AY28" i="26"/>
  <c r="AZ28" i="26" l="1"/>
  <c r="AY29" i="26"/>
  <c r="AZ29" i="26" l="1"/>
  <c r="AY30" i="26"/>
  <c r="AZ30" i="26" l="1"/>
  <c r="AY31" i="26"/>
  <c r="AZ31" i="26" l="1"/>
  <c r="AY32" i="26"/>
  <c r="AZ32" i="26" l="1"/>
  <c r="AY33" i="26"/>
  <c r="AZ33" i="26" l="1"/>
  <c r="AY34" i="26"/>
  <c r="AZ34" i="26" l="1"/>
  <c r="AY35" i="26"/>
  <c r="AZ35" i="26" l="1"/>
  <c r="BD8" i="26"/>
  <c r="BD9" i="26" l="1"/>
  <c r="BE8" i="26"/>
  <c r="BD10" i="26" l="1"/>
  <c r="BE9" i="26"/>
  <c r="BD11" i="26" l="1"/>
  <c r="BE10" i="26"/>
  <c r="BE11" i="26" l="1"/>
  <c r="BD12" i="26"/>
  <c r="BE12" i="26" l="1"/>
  <c r="BD13" i="26"/>
  <c r="BE13" i="26" l="1"/>
  <c r="BD14" i="26"/>
  <c r="BE14" i="26" l="1"/>
  <c r="BD15" i="26"/>
  <c r="BD16" i="26" l="1"/>
  <c r="BE15" i="26"/>
  <c r="BD17" i="26" l="1"/>
  <c r="BE16" i="26"/>
  <c r="BD18" i="26" l="1"/>
  <c r="BE17" i="26"/>
  <c r="BD19" i="26" l="1"/>
  <c r="BE18" i="26"/>
  <c r="BD20" i="26" l="1"/>
  <c r="BE19" i="26"/>
  <c r="BD21" i="26" l="1"/>
  <c r="BE20" i="26"/>
  <c r="BD22" i="26" l="1"/>
  <c r="BE21" i="26"/>
  <c r="BD23" i="26" l="1"/>
  <c r="BE22" i="26"/>
  <c r="BD24" i="26" l="1"/>
  <c r="BE23" i="26"/>
  <c r="BE24" i="26" l="1"/>
  <c r="BD25" i="26"/>
  <c r="BE25" i="26" l="1"/>
  <c r="BD26" i="26"/>
  <c r="BE26" i="26" l="1"/>
  <c r="BD27" i="26"/>
  <c r="BE27" i="26" l="1"/>
  <c r="BD28" i="26"/>
  <c r="BE28" i="26" l="1"/>
  <c r="BD29" i="26"/>
  <c r="BE29" i="26" l="1"/>
  <c r="BD30" i="26"/>
  <c r="BE30" i="26" l="1"/>
  <c r="BD31" i="26"/>
  <c r="BE31" i="26" l="1"/>
  <c r="BD32" i="26"/>
  <c r="BE32" i="26" l="1"/>
  <c r="BD33" i="26"/>
  <c r="BE33" i="26" l="1"/>
  <c r="BD34" i="26"/>
  <c r="BE34" i="26" l="1"/>
  <c r="BD35" i="26"/>
  <c r="BE35" i="26" l="1"/>
  <c r="BD36" i="26"/>
  <c r="BE36" i="26" l="1"/>
  <c r="BD37" i="26"/>
  <c r="BE37" i="26" l="1"/>
  <c r="BD38" i="26"/>
  <c r="BE38" i="26" s="1"/>
  <c r="A9" i="24" l="1"/>
  <c r="BI8" i="24"/>
  <c r="BH8" i="24"/>
  <c r="BG8" i="24"/>
  <c r="BD8" i="24"/>
  <c r="BC8" i="24"/>
  <c r="BB8" i="24"/>
  <c r="AY8" i="24"/>
  <c r="AX8" i="24"/>
  <c r="AW8" i="24"/>
  <c r="AT8" i="24"/>
  <c r="AS8" i="24"/>
  <c r="AR8" i="24"/>
  <c r="AO8" i="24"/>
  <c r="AN8" i="24"/>
  <c r="AM8" i="24"/>
  <c r="AJ8" i="24"/>
  <c r="AI8" i="24"/>
  <c r="AH8" i="24"/>
  <c r="AE8" i="24"/>
  <c r="AD8" i="24"/>
  <c r="AC8" i="24"/>
  <c r="Z8" i="24"/>
  <c r="Y8" i="24"/>
  <c r="X8" i="24"/>
  <c r="U8" i="24"/>
  <c r="T8" i="24"/>
  <c r="S8" i="24"/>
  <c r="P8" i="24"/>
  <c r="O8" i="24"/>
  <c r="N8" i="24"/>
  <c r="K8" i="24"/>
  <c r="J8" i="24"/>
  <c r="I8" i="24"/>
  <c r="AZ6" i="24"/>
  <c r="BE6" i="24" s="1"/>
  <c r="G6" i="24"/>
  <c r="L6" i="24" s="1"/>
  <c r="Q6" i="24" s="1"/>
  <c r="V6" i="24" s="1"/>
  <c r="AA6" i="24" s="1"/>
  <c r="AF6" i="24" s="1"/>
  <c r="AK6" i="24" s="1"/>
  <c r="AP6" i="24" s="1"/>
  <c r="B10" i="24" l="1"/>
  <c r="I368" i="23"/>
  <c r="BI39" i="24" s="1"/>
  <c r="A4" i="23"/>
  <c r="E4" i="23" l="1"/>
  <c r="G4" i="23" s="1"/>
  <c r="F4" i="23"/>
  <c r="D4" i="23"/>
  <c r="C10" i="24" s="1"/>
  <c r="D9" i="24"/>
  <c r="B11" i="24"/>
  <c r="A10" i="24"/>
  <c r="A5" i="23"/>
  <c r="I33" i="23"/>
  <c r="K9" i="24" s="1"/>
  <c r="I34" i="23"/>
  <c r="K10" i="24" s="1"/>
  <c r="I35" i="23"/>
  <c r="K11" i="24" s="1"/>
  <c r="I36" i="23"/>
  <c r="K12" i="24" s="1"/>
  <c r="I37" i="23"/>
  <c r="K13" i="24" s="1"/>
  <c r="I38" i="23"/>
  <c r="K14" i="24" s="1"/>
  <c r="K15" i="24"/>
  <c r="I40" i="23"/>
  <c r="K16" i="24" s="1"/>
  <c r="I41" i="23"/>
  <c r="K17" i="24" s="1"/>
  <c r="I42" i="23"/>
  <c r="K18" i="24" s="1"/>
  <c r="I43" i="23"/>
  <c r="K19" i="24" s="1"/>
  <c r="I44" i="23"/>
  <c r="K20" i="24" s="1"/>
  <c r="I45" i="23"/>
  <c r="K21" i="24" s="1"/>
  <c r="I46" i="23"/>
  <c r="K22" i="24" s="1"/>
  <c r="I47" i="23"/>
  <c r="K23" i="24" s="1"/>
  <c r="I48" i="23"/>
  <c r="K24" i="24" s="1"/>
  <c r="I49" i="23"/>
  <c r="K25" i="24" s="1"/>
  <c r="I50" i="23"/>
  <c r="K26" i="24" s="1"/>
  <c r="I51" i="23"/>
  <c r="K27" i="24" s="1"/>
  <c r="I52" i="23"/>
  <c r="K28" i="24" s="1"/>
  <c r="I53" i="23"/>
  <c r="K29" i="24" s="1"/>
  <c r="I54" i="23"/>
  <c r="K30" i="24" s="1"/>
  <c r="I55" i="23"/>
  <c r="K31" i="24" s="1"/>
  <c r="I56" i="23"/>
  <c r="K32" i="24" s="1"/>
  <c r="I57" i="23"/>
  <c r="K33" i="24" s="1"/>
  <c r="I58" i="23"/>
  <c r="K34" i="24" s="1"/>
  <c r="I59" i="23"/>
  <c r="K35" i="24" s="1"/>
  <c r="I60" i="23"/>
  <c r="K36" i="24" s="1"/>
  <c r="I61" i="23"/>
  <c r="K37" i="24" s="1"/>
  <c r="I62" i="23"/>
  <c r="K38" i="24" s="1"/>
  <c r="I63" i="23"/>
  <c r="I64" i="23"/>
  <c r="P9" i="24" s="1"/>
  <c r="I65" i="23"/>
  <c r="P10" i="24" s="1"/>
  <c r="I66" i="23"/>
  <c r="P11" i="24" s="1"/>
  <c r="I67" i="23"/>
  <c r="P12" i="24" s="1"/>
  <c r="I68" i="23"/>
  <c r="P13" i="24" s="1"/>
  <c r="I69" i="23"/>
  <c r="P14" i="24" s="1"/>
  <c r="I70" i="23"/>
  <c r="P15" i="24" s="1"/>
  <c r="I71" i="23"/>
  <c r="P16" i="24" s="1"/>
  <c r="I72" i="23"/>
  <c r="P17" i="24" s="1"/>
  <c r="I73" i="23"/>
  <c r="P18" i="24" s="1"/>
  <c r="I74" i="23"/>
  <c r="P19" i="24" s="1"/>
  <c r="I75" i="23"/>
  <c r="P20" i="24" s="1"/>
  <c r="I76" i="23"/>
  <c r="P21" i="24" s="1"/>
  <c r="I77" i="23"/>
  <c r="P22" i="24" s="1"/>
  <c r="I78" i="23"/>
  <c r="P23" i="24" s="1"/>
  <c r="I79" i="23"/>
  <c r="P24" i="24" s="1"/>
  <c r="I80" i="23"/>
  <c r="P25" i="24" s="1"/>
  <c r="I81" i="23"/>
  <c r="P26" i="24" s="1"/>
  <c r="I82" i="23"/>
  <c r="P27" i="24" s="1"/>
  <c r="I83" i="23"/>
  <c r="P28" i="24" s="1"/>
  <c r="I84" i="23"/>
  <c r="P29" i="24" s="1"/>
  <c r="I85" i="23"/>
  <c r="P30" i="24" s="1"/>
  <c r="I86" i="23"/>
  <c r="P31" i="24" s="1"/>
  <c r="I87" i="23"/>
  <c r="P32" i="24" s="1"/>
  <c r="I88" i="23"/>
  <c r="P33" i="24" s="1"/>
  <c r="I89" i="23"/>
  <c r="P34" i="24" s="1"/>
  <c r="I90" i="23"/>
  <c r="P35" i="24" s="1"/>
  <c r="I91" i="23"/>
  <c r="P36" i="24" s="1"/>
  <c r="I92" i="23"/>
  <c r="P37" i="24" s="1"/>
  <c r="I93" i="23"/>
  <c r="P38" i="24" s="1"/>
  <c r="I94" i="23"/>
  <c r="U9" i="24" s="1"/>
  <c r="I95" i="23"/>
  <c r="U10" i="24" s="1"/>
  <c r="I96" i="23"/>
  <c r="U11" i="24" s="1"/>
  <c r="I97" i="23"/>
  <c r="U12" i="24" s="1"/>
  <c r="I98" i="23"/>
  <c r="U13" i="24" s="1"/>
  <c r="I99" i="23"/>
  <c r="U14" i="24" s="1"/>
  <c r="I100" i="23"/>
  <c r="U15" i="24" s="1"/>
  <c r="I101" i="23"/>
  <c r="U16" i="24" s="1"/>
  <c r="I102" i="23"/>
  <c r="U17" i="24" s="1"/>
  <c r="I103" i="23"/>
  <c r="U18" i="24" s="1"/>
  <c r="I104" i="23"/>
  <c r="U19" i="24" s="1"/>
  <c r="I105" i="23"/>
  <c r="U20" i="24" s="1"/>
  <c r="I106" i="23"/>
  <c r="U21" i="24" s="1"/>
  <c r="I107" i="23"/>
  <c r="U22" i="24" s="1"/>
  <c r="I108" i="23"/>
  <c r="U23" i="24" s="1"/>
  <c r="I109" i="23"/>
  <c r="U24" i="24" s="1"/>
  <c r="I110" i="23"/>
  <c r="U25" i="24" s="1"/>
  <c r="I111" i="23"/>
  <c r="U26" i="24" s="1"/>
  <c r="I112" i="23"/>
  <c r="U27" i="24" s="1"/>
  <c r="I113" i="23"/>
  <c r="U28" i="24" s="1"/>
  <c r="I114" i="23"/>
  <c r="U29" i="24" s="1"/>
  <c r="I115" i="23"/>
  <c r="U30" i="24" s="1"/>
  <c r="I116" i="23"/>
  <c r="U31" i="24" s="1"/>
  <c r="I117" i="23"/>
  <c r="U32" i="24" s="1"/>
  <c r="I118" i="23"/>
  <c r="U33" i="24" s="1"/>
  <c r="I119" i="23"/>
  <c r="U34" i="24" s="1"/>
  <c r="I120" i="23"/>
  <c r="U35" i="24" s="1"/>
  <c r="I121" i="23"/>
  <c r="U36" i="24" s="1"/>
  <c r="I122" i="23"/>
  <c r="U37" i="24" s="1"/>
  <c r="I123" i="23"/>
  <c r="U38" i="24" s="1"/>
  <c r="I124" i="23"/>
  <c r="U39" i="24" s="1"/>
  <c r="I125" i="23"/>
  <c r="Z9" i="24" s="1"/>
  <c r="I126" i="23"/>
  <c r="Z10" i="24" s="1"/>
  <c r="I127" i="23"/>
  <c r="Z11" i="24" s="1"/>
  <c r="I128" i="23"/>
  <c r="Z12" i="24" s="1"/>
  <c r="I129" i="23"/>
  <c r="Z13" i="24" s="1"/>
  <c r="I130" i="23"/>
  <c r="Z14" i="24" s="1"/>
  <c r="I131" i="23"/>
  <c r="Z15" i="24" s="1"/>
  <c r="I132" i="23"/>
  <c r="Z16" i="24" s="1"/>
  <c r="I133" i="23"/>
  <c r="Z17" i="24" s="1"/>
  <c r="I134" i="23"/>
  <c r="Z18" i="24" s="1"/>
  <c r="I135" i="23"/>
  <c r="Z19" i="24" s="1"/>
  <c r="I136" i="23"/>
  <c r="Z20" i="24" s="1"/>
  <c r="I137" i="23"/>
  <c r="Z21" i="24" s="1"/>
  <c r="I138" i="23"/>
  <c r="Z22" i="24" s="1"/>
  <c r="I139" i="23"/>
  <c r="Z23" i="24" s="1"/>
  <c r="I140" i="23"/>
  <c r="Z24" i="24" s="1"/>
  <c r="I141" i="23"/>
  <c r="Z25" i="24" s="1"/>
  <c r="I142" i="23"/>
  <c r="Z26" i="24" s="1"/>
  <c r="I143" i="23"/>
  <c r="Z27" i="24" s="1"/>
  <c r="I144" i="23"/>
  <c r="Z28" i="24" s="1"/>
  <c r="I145" i="23"/>
  <c r="Z29" i="24" s="1"/>
  <c r="I146" i="23"/>
  <c r="Z30" i="24" s="1"/>
  <c r="I147" i="23"/>
  <c r="Z31" i="24" s="1"/>
  <c r="I148" i="23"/>
  <c r="Z32" i="24" s="1"/>
  <c r="I149" i="23"/>
  <c r="Z33" i="24" s="1"/>
  <c r="I150" i="23"/>
  <c r="Z34" i="24" s="1"/>
  <c r="I151" i="23"/>
  <c r="Z35" i="24" s="1"/>
  <c r="I152" i="23"/>
  <c r="Z36" i="24" s="1"/>
  <c r="I153" i="23"/>
  <c r="Z37" i="24" s="1"/>
  <c r="I154" i="23"/>
  <c r="Z38" i="24" s="1"/>
  <c r="I155" i="23"/>
  <c r="Z39" i="24" s="1"/>
  <c r="I156" i="23"/>
  <c r="AE9" i="24" s="1"/>
  <c r="I157" i="23"/>
  <c r="AE10" i="24" s="1"/>
  <c r="I158" i="23"/>
  <c r="AE11" i="24" s="1"/>
  <c r="I159" i="23"/>
  <c r="AE12" i="24" s="1"/>
  <c r="I160" i="23"/>
  <c r="AE13" i="24" s="1"/>
  <c r="I161" i="23"/>
  <c r="AE14" i="24" s="1"/>
  <c r="I162" i="23"/>
  <c r="AE15" i="24" s="1"/>
  <c r="I163" i="23"/>
  <c r="AE16" i="24" s="1"/>
  <c r="I164" i="23"/>
  <c r="AE17" i="24" s="1"/>
  <c r="I165" i="23"/>
  <c r="AE18" i="24" s="1"/>
  <c r="I166" i="23"/>
  <c r="AE19" i="24" s="1"/>
  <c r="I167" i="23"/>
  <c r="AE20" i="24" s="1"/>
  <c r="I168" i="23"/>
  <c r="AE21" i="24" s="1"/>
  <c r="I169" i="23"/>
  <c r="AE22" i="24" s="1"/>
  <c r="I170" i="23"/>
  <c r="AE23" i="24" s="1"/>
  <c r="I171" i="23"/>
  <c r="AE24" i="24" s="1"/>
  <c r="I172" i="23"/>
  <c r="AE25" i="24" s="1"/>
  <c r="I173" i="23"/>
  <c r="AE26" i="24" s="1"/>
  <c r="I174" i="23"/>
  <c r="AE27" i="24" s="1"/>
  <c r="I175" i="23"/>
  <c r="AE28" i="24" s="1"/>
  <c r="I176" i="23"/>
  <c r="AE29" i="24" s="1"/>
  <c r="I177" i="23"/>
  <c r="AE30" i="24" s="1"/>
  <c r="I178" i="23"/>
  <c r="AE31" i="24" s="1"/>
  <c r="I179" i="23"/>
  <c r="AE32" i="24" s="1"/>
  <c r="I180" i="23"/>
  <c r="AE33" i="24" s="1"/>
  <c r="I181" i="23"/>
  <c r="AE34" i="24" s="1"/>
  <c r="I182" i="23"/>
  <c r="AE35" i="24" s="1"/>
  <c r="I183" i="23"/>
  <c r="AE36" i="24" s="1"/>
  <c r="I184" i="23"/>
  <c r="AE37" i="24" s="1"/>
  <c r="I185" i="23"/>
  <c r="AE38" i="24" s="1"/>
  <c r="I186" i="23"/>
  <c r="AJ9" i="24" s="1"/>
  <c r="I187" i="23"/>
  <c r="AJ10" i="24" s="1"/>
  <c r="I188" i="23"/>
  <c r="AJ11" i="24" s="1"/>
  <c r="I189" i="23"/>
  <c r="AJ12" i="24" s="1"/>
  <c r="I190" i="23"/>
  <c r="AJ13" i="24" s="1"/>
  <c r="I191" i="23"/>
  <c r="AJ14" i="24" s="1"/>
  <c r="I192" i="23"/>
  <c r="AJ15" i="24" s="1"/>
  <c r="I193" i="23"/>
  <c r="AJ16" i="24" s="1"/>
  <c r="I194" i="23"/>
  <c r="AJ17" i="24" s="1"/>
  <c r="I195" i="23"/>
  <c r="AJ18" i="24" s="1"/>
  <c r="I196" i="23"/>
  <c r="AJ19" i="24" s="1"/>
  <c r="I197" i="23"/>
  <c r="AJ20" i="24" s="1"/>
  <c r="I198" i="23"/>
  <c r="AJ21" i="24" s="1"/>
  <c r="I199" i="23"/>
  <c r="AJ22" i="24" s="1"/>
  <c r="AJ23" i="24"/>
  <c r="I201" i="23"/>
  <c r="AJ24" i="24" s="1"/>
  <c r="I202" i="23"/>
  <c r="AJ25" i="24" s="1"/>
  <c r="I203" i="23"/>
  <c r="AJ26" i="24" s="1"/>
  <c r="I204" i="23"/>
  <c r="AJ27" i="24" s="1"/>
  <c r="I205" i="23"/>
  <c r="AJ28" i="24" s="1"/>
  <c r="I206" i="23"/>
  <c r="AJ29" i="24" s="1"/>
  <c r="I207" i="23"/>
  <c r="AJ30" i="24" s="1"/>
  <c r="I208" i="23"/>
  <c r="AJ31" i="24" s="1"/>
  <c r="I209" i="23"/>
  <c r="AJ32" i="24" s="1"/>
  <c r="I210" i="23"/>
  <c r="AJ33" i="24" s="1"/>
  <c r="I211" i="23"/>
  <c r="AJ34" i="24" s="1"/>
  <c r="I212" i="23"/>
  <c r="AJ35" i="24" s="1"/>
  <c r="I213" i="23"/>
  <c r="AJ36" i="24" s="1"/>
  <c r="I214" i="23"/>
  <c r="AJ37" i="24" s="1"/>
  <c r="I215" i="23"/>
  <c r="AJ38" i="24" s="1"/>
  <c r="I216" i="23"/>
  <c r="AJ39" i="24" s="1"/>
  <c r="I217" i="23"/>
  <c r="AO9" i="24" s="1"/>
  <c r="I218" i="23"/>
  <c r="AO10" i="24" s="1"/>
  <c r="I219" i="23"/>
  <c r="AO11" i="24" s="1"/>
  <c r="I220" i="23"/>
  <c r="AO12" i="24" s="1"/>
  <c r="I221" i="23"/>
  <c r="AO13" i="24" s="1"/>
  <c r="I222" i="23"/>
  <c r="AO14" i="24" s="1"/>
  <c r="I223" i="23"/>
  <c r="AO15" i="24" s="1"/>
  <c r="I224" i="23"/>
  <c r="AO16" i="24" s="1"/>
  <c r="I225" i="23"/>
  <c r="AO17" i="24" s="1"/>
  <c r="I226" i="23"/>
  <c r="AO18" i="24" s="1"/>
  <c r="I227" i="23"/>
  <c r="AO19" i="24" s="1"/>
  <c r="I228" i="23"/>
  <c r="AO20" i="24" s="1"/>
  <c r="I229" i="23"/>
  <c r="AO21" i="24" s="1"/>
  <c r="I230" i="23"/>
  <c r="AO22" i="24" s="1"/>
  <c r="I231" i="23"/>
  <c r="AO23" i="24" s="1"/>
  <c r="I232" i="23"/>
  <c r="AO24" i="24" s="1"/>
  <c r="I233" i="23"/>
  <c r="AO25" i="24" s="1"/>
  <c r="I234" i="23"/>
  <c r="AO26" i="24" s="1"/>
  <c r="I235" i="23"/>
  <c r="AO27" i="24" s="1"/>
  <c r="I236" i="23"/>
  <c r="AO28" i="24" s="1"/>
  <c r="I237" i="23"/>
  <c r="AO29" i="24" s="1"/>
  <c r="I238" i="23"/>
  <c r="AO30" i="24" s="1"/>
  <c r="I239" i="23"/>
  <c r="AO31" i="24" s="1"/>
  <c r="I240" i="23"/>
  <c r="AO32" i="24" s="1"/>
  <c r="I241" i="23"/>
  <c r="AO33" i="24" s="1"/>
  <c r="I242" i="23"/>
  <c r="AO34" i="24" s="1"/>
  <c r="I243" i="23"/>
  <c r="AO35" i="24" s="1"/>
  <c r="I244" i="23"/>
  <c r="AO36" i="24" s="1"/>
  <c r="I245" i="23"/>
  <c r="AO37" i="24" s="1"/>
  <c r="I246" i="23"/>
  <c r="I247" i="23"/>
  <c r="I248" i="23"/>
  <c r="AT10" i="24" s="1"/>
  <c r="I249" i="23"/>
  <c r="AT11" i="24" s="1"/>
  <c r="I250" i="23"/>
  <c r="AT12" i="24" s="1"/>
  <c r="I251" i="23"/>
  <c r="AT13" i="24" s="1"/>
  <c r="I252" i="23"/>
  <c r="AT14" i="24" s="1"/>
  <c r="I253" i="23"/>
  <c r="AT15" i="24" s="1"/>
  <c r="I254" i="23"/>
  <c r="AT16" i="24" s="1"/>
  <c r="I255" i="23"/>
  <c r="AT17" i="24" s="1"/>
  <c r="I256" i="23"/>
  <c r="AT18" i="24" s="1"/>
  <c r="I257" i="23"/>
  <c r="AT19" i="24" s="1"/>
  <c r="I258" i="23"/>
  <c r="AT20" i="24" s="1"/>
  <c r="I259" i="23"/>
  <c r="AT21" i="24" s="1"/>
  <c r="I260" i="23"/>
  <c r="AT22" i="24" s="1"/>
  <c r="I261" i="23"/>
  <c r="AT23" i="24" s="1"/>
  <c r="I262" i="23"/>
  <c r="AT24" i="24" s="1"/>
  <c r="I263" i="23"/>
  <c r="AT25" i="24" s="1"/>
  <c r="I264" i="23"/>
  <c r="AT26" i="24" s="1"/>
  <c r="I265" i="23"/>
  <c r="AT27" i="24" s="1"/>
  <c r="I266" i="23"/>
  <c r="AT28" i="24" s="1"/>
  <c r="I267" i="23"/>
  <c r="AT29" i="24" s="1"/>
  <c r="I268" i="23"/>
  <c r="AT30" i="24" s="1"/>
  <c r="I269" i="23"/>
  <c r="AT31" i="24" s="1"/>
  <c r="I270" i="23"/>
  <c r="AT32" i="24" s="1"/>
  <c r="I271" i="23"/>
  <c r="AT33" i="24" s="1"/>
  <c r="I272" i="23"/>
  <c r="AT34" i="24" s="1"/>
  <c r="I273" i="23"/>
  <c r="AT35" i="24" s="1"/>
  <c r="I274" i="23"/>
  <c r="AT36" i="24" s="1"/>
  <c r="I275" i="23"/>
  <c r="AT37" i="24" s="1"/>
  <c r="I276" i="23"/>
  <c r="AT38" i="24" s="1"/>
  <c r="I277" i="23"/>
  <c r="I278" i="23"/>
  <c r="AY9" i="24" s="1"/>
  <c r="I279" i="23"/>
  <c r="AY10" i="24" s="1"/>
  <c r="I280" i="23"/>
  <c r="AY11" i="24" s="1"/>
  <c r="I281" i="23"/>
  <c r="AY12" i="24" s="1"/>
  <c r="I282" i="23"/>
  <c r="AY13" i="24" s="1"/>
  <c r="I283" i="23"/>
  <c r="AY14" i="24" s="1"/>
  <c r="I284" i="23"/>
  <c r="AY15" i="24" s="1"/>
  <c r="I285" i="23"/>
  <c r="AY16" i="24" s="1"/>
  <c r="I286" i="23"/>
  <c r="AY17" i="24" s="1"/>
  <c r="I287" i="23"/>
  <c r="AY18" i="24" s="1"/>
  <c r="I288" i="23"/>
  <c r="AY19" i="24" s="1"/>
  <c r="I289" i="23"/>
  <c r="AY20" i="24" s="1"/>
  <c r="I290" i="23"/>
  <c r="AY21" i="24" s="1"/>
  <c r="I291" i="23"/>
  <c r="AY22" i="24" s="1"/>
  <c r="I292" i="23"/>
  <c r="AY23" i="24" s="1"/>
  <c r="I293" i="23"/>
  <c r="AY24" i="24" s="1"/>
  <c r="I294" i="23"/>
  <c r="AY25" i="24" s="1"/>
  <c r="I295" i="23"/>
  <c r="AY26" i="24" s="1"/>
  <c r="I296" i="23"/>
  <c r="AY27" i="24" s="1"/>
  <c r="I297" i="23"/>
  <c r="AY28" i="24" s="1"/>
  <c r="I298" i="23"/>
  <c r="AY29" i="24" s="1"/>
  <c r="I299" i="23"/>
  <c r="AY30" i="24" s="1"/>
  <c r="I300" i="23"/>
  <c r="AY31" i="24" s="1"/>
  <c r="I301" i="23"/>
  <c r="AY32" i="24" s="1"/>
  <c r="I302" i="23"/>
  <c r="AY33" i="24" s="1"/>
  <c r="I303" i="23"/>
  <c r="AY34" i="24" s="1"/>
  <c r="I304" i="23"/>
  <c r="AY35" i="24" s="1"/>
  <c r="I305" i="23"/>
  <c r="AY36" i="24" s="1"/>
  <c r="I306" i="23"/>
  <c r="AY37" i="24" s="1"/>
  <c r="I307" i="23"/>
  <c r="AY38" i="24" s="1"/>
  <c r="I308" i="23"/>
  <c r="AY39" i="24" s="1"/>
  <c r="I309" i="23"/>
  <c r="BD9" i="24" s="1"/>
  <c r="I310" i="23"/>
  <c r="BD10" i="24" s="1"/>
  <c r="I311" i="23"/>
  <c r="BD11" i="24" s="1"/>
  <c r="I312" i="23"/>
  <c r="BD12" i="24" s="1"/>
  <c r="I313" i="23"/>
  <c r="BD13" i="24" s="1"/>
  <c r="I314" i="23"/>
  <c r="BD14" i="24" s="1"/>
  <c r="I315" i="23"/>
  <c r="BD15" i="24" s="1"/>
  <c r="I316" i="23"/>
  <c r="BD16" i="24" s="1"/>
  <c r="I317" i="23"/>
  <c r="BD17" i="24" s="1"/>
  <c r="I318" i="23"/>
  <c r="BD18" i="24" s="1"/>
  <c r="I319" i="23"/>
  <c r="BD19" i="24" s="1"/>
  <c r="I320" i="23"/>
  <c r="BD20" i="24" s="1"/>
  <c r="I321" i="23"/>
  <c r="BD21" i="24" s="1"/>
  <c r="I322" i="23"/>
  <c r="BD22" i="24" s="1"/>
  <c r="I323" i="23"/>
  <c r="BD23" i="24" s="1"/>
  <c r="I324" i="23"/>
  <c r="BD24" i="24" s="1"/>
  <c r="I325" i="23"/>
  <c r="BD25" i="24" s="1"/>
  <c r="I326" i="23"/>
  <c r="BD26" i="24" s="1"/>
  <c r="I327" i="23"/>
  <c r="BD27" i="24" s="1"/>
  <c r="I328" i="23"/>
  <c r="BD28" i="24" s="1"/>
  <c r="I329" i="23"/>
  <c r="BD29" i="24" s="1"/>
  <c r="I330" i="23"/>
  <c r="BD30" i="24" s="1"/>
  <c r="I331" i="23"/>
  <c r="BD31" i="24" s="1"/>
  <c r="I332" i="23"/>
  <c r="BD32" i="24" s="1"/>
  <c r="I333" i="23"/>
  <c r="BD33" i="24" s="1"/>
  <c r="I334" i="23"/>
  <c r="BD34" i="24" s="1"/>
  <c r="I335" i="23"/>
  <c r="BD35" i="24" s="1"/>
  <c r="I336" i="23"/>
  <c r="BD36" i="24" s="1"/>
  <c r="I337" i="23"/>
  <c r="BD37" i="24" s="1"/>
  <c r="I338" i="23"/>
  <c r="BI9" i="24" s="1"/>
  <c r="I339" i="23"/>
  <c r="BI10" i="24" s="1"/>
  <c r="I340" i="23"/>
  <c r="BI11" i="24" s="1"/>
  <c r="I341" i="23"/>
  <c r="BI12" i="24" s="1"/>
  <c r="I342" i="23"/>
  <c r="BI13" i="24" s="1"/>
  <c r="I343" i="23"/>
  <c r="BI14" i="24" s="1"/>
  <c r="I344" i="23"/>
  <c r="BI15" i="24" s="1"/>
  <c r="I345" i="23"/>
  <c r="BI16" i="24" s="1"/>
  <c r="I346" i="23"/>
  <c r="BI17" i="24" s="1"/>
  <c r="I347" i="23"/>
  <c r="BI18" i="24" s="1"/>
  <c r="I348" i="23"/>
  <c r="BI19" i="24" s="1"/>
  <c r="I349" i="23"/>
  <c r="BI20" i="24" s="1"/>
  <c r="I350" i="23"/>
  <c r="BI21" i="24" s="1"/>
  <c r="I351" i="23"/>
  <c r="BI22" i="24" s="1"/>
  <c r="I352" i="23"/>
  <c r="BI23" i="24" s="1"/>
  <c r="I353" i="23"/>
  <c r="BI24" i="24" s="1"/>
  <c r="I354" i="23"/>
  <c r="BI25" i="24" s="1"/>
  <c r="I355" i="23"/>
  <c r="BI26" i="24" s="1"/>
  <c r="I356" i="23"/>
  <c r="BI27" i="24" s="1"/>
  <c r="I357" i="23"/>
  <c r="BI28" i="24" s="1"/>
  <c r="I358" i="23"/>
  <c r="BI29" i="24" s="1"/>
  <c r="I359" i="23"/>
  <c r="BI30" i="24" s="1"/>
  <c r="I360" i="23"/>
  <c r="BI31" i="24" s="1"/>
  <c r="I361" i="23"/>
  <c r="BI32" i="24" s="1"/>
  <c r="I362" i="23"/>
  <c r="BI33" i="24" s="1"/>
  <c r="I363" i="23"/>
  <c r="BI34" i="24" s="1"/>
  <c r="I364" i="23"/>
  <c r="BI35" i="24" s="1"/>
  <c r="I365" i="23"/>
  <c r="BI36" i="24" s="1"/>
  <c r="I366" i="23"/>
  <c r="BI37" i="24" s="1"/>
  <c r="I367" i="23"/>
  <c r="BI38" i="24" s="1"/>
  <c r="I4" i="23"/>
  <c r="F10" i="24" s="1"/>
  <c r="I5" i="23"/>
  <c r="F11" i="24" s="1"/>
  <c r="F12" i="24"/>
  <c r="I7" i="23"/>
  <c r="F13" i="24" s="1"/>
  <c r="I8" i="23"/>
  <c r="F14" i="24" s="1"/>
  <c r="I9" i="23"/>
  <c r="F15" i="24" s="1"/>
  <c r="I10" i="23"/>
  <c r="F16" i="24" s="1"/>
  <c r="E17" i="24"/>
  <c r="I11" i="23"/>
  <c r="F17" i="24" s="1"/>
  <c r="E18" i="24"/>
  <c r="I12" i="23"/>
  <c r="F18" i="24" s="1"/>
  <c r="I13" i="23"/>
  <c r="F19" i="24" s="1"/>
  <c r="I14" i="23"/>
  <c r="F20" i="24" s="1"/>
  <c r="I15" i="23"/>
  <c r="F21" i="24" s="1"/>
  <c r="I16" i="23"/>
  <c r="F22" i="24" s="1"/>
  <c r="I17" i="23"/>
  <c r="F23" i="24" s="1"/>
  <c r="E24" i="24"/>
  <c r="I18" i="23"/>
  <c r="F24" i="24" s="1"/>
  <c r="E25" i="24"/>
  <c r="I19" i="23"/>
  <c r="F25" i="24" s="1"/>
  <c r="E26" i="24"/>
  <c r="I20" i="23"/>
  <c r="F26" i="24" s="1"/>
  <c r="I21" i="23"/>
  <c r="F27" i="24" s="1"/>
  <c r="I22" i="23"/>
  <c r="F28" i="24" s="1"/>
  <c r="I23" i="23"/>
  <c r="F29" i="24" s="1"/>
  <c r="I24" i="23"/>
  <c r="F30" i="24" s="1"/>
  <c r="I25" i="23"/>
  <c r="F31" i="24" s="1"/>
  <c r="I26" i="23"/>
  <c r="F32" i="24" s="1"/>
  <c r="I27" i="23"/>
  <c r="F33" i="24" s="1"/>
  <c r="I28" i="23"/>
  <c r="F34" i="24" s="1"/>
  <c r="I29" i="23"/>
  <c r="F35" i="24" s="1"/>
  <c r="I30" i="23"/>
  <c r="F36" i="24" s="1"/>
  <c r="I31" i="23"/>
  <c r="F37" i="24" s="1"/>
  <c r="I32" i="23"/>
  <c r="F38" i="24" s="1"/>
  <c r="B4" i="23"/>
  <c r="C4" i="23" s="1"/>
  <c r="B3" i="23"/>
  <c r="C3" i="23" s="1"/>
  <c r="E5" i="23" l="1"/>
  <c r="G5" i="23" s="1"/>
  <c r="F5" i="23"/>
  <c r="D5" i="23"/>
  <c r="C11" i="24" s="1"/>
  <c r="AT39" i="24"/>
  <c r="AT9" i="24"/>
  <c r="AO38" i="24"/>
  <c r="K39" i="24"/>
  <c r="D10" i="24"/>
  <c r="B5" i="23"/>
  <c r="C5" i="23" s="1"/>
  <c r="A6" i="23"/>
  <c r="A7" i="23" s="1"/>
  <c r="B12" i="24"/>
  <c r="A11" i="24"/>
  <c r="D7" i="23" l="1"/>
  <c r="F7" i="23"/>
  <c r="E7" i="23"/>
  <c r="G7" i="23" s="1"/>
  <c r="B6" i="23"/>
  <c r="C6" i="23" s="1"/>
  <c r="E6" i="23"/>
  <c r="G6" i="23" s="1"/>
  <c r="D12" i="24" s="1"/>
  <c r="F6" i="23"/>
  <c r="D6" i="23"/>
  <c r="C12" i="24" s="1"/>
  <c r="D11" i="24"/>
  <c r="B13" i="24"/>
  <c r="C13" i="24" s="1"/>
  <c r="A12" i="24"/>
  <c r="A8" i="23"/>
  <c r="B7" i="23"/>
  <c r="C7" i="23" s="1"/>
  <c r="D8" i="23" l="1"/>
  <c r="F8" i="23"/>
  <c r="E8" i="23"/>
  <c r="G8" i="23" s="1"/>
  <c r="D13" i="24"/>
  <c r="B14" i="24"/>
  <c r="A13" i="24"/>
  <c r="A9" i="23"/>
  <c r="B8" i="23"/>
  <c r="C8" i="23" s="1"/>
  <c r="C14" i="24" l="1"/>
  <c r="E9" i="23"/>
  <c r="G9" i="23" s="1"/>
  <c r="D9" i="23"/>
  <c r="F9" i="23"/>
  <c r="D14" i="24"/>
  <c r="A14" i="24"/>
  <c r="B15" i="24"/>
  <c r="A10" i="23"/>
  <c r="B9" i="23"/>
  <c r="C9" i="23" s="1"/>
  <c r="C15" i="24" l="1"/>
  <c r="F10" i="23"/>
  <c r="E10" i="23"/>
  <c r="G10" i="23" s="1"/>
  <c r="D10" i="23"/>
  <c r="D15" i="24"/>
  <c r="A15" i="24"/>
  <c r="B16" i="24"/>
  <c r="A11" i="23"/>
  <c r="B10" i="23"/>
  <c r="C10" i="23" s="1"/>
  <c r="C16" i="24" l="1"/>
  <c r="F11" i="23"/>
  <c r="E11" i="23"/>
  <c r="G11" i="23" s="1"/>
  <c r="D11" i="23"/>
  <c r="D16" i="24"/>
  <c r="A16" i="24"/>
  <c r="B17" i="24"/>
  <c r="A12" i="23"/>
  <c r="B11" i="23"/>
  <c r="C11" i="23" s="1"/>
  <c r="E12" i="23" l="1"/>
  <c r="G12" i="23" s="1"/>
  <c r="F12" i="23"/>
  <c r="D12" i="23"/>
  <c r="C17" i="24"/>
  <c r="D17" i="24"/>
  <c r="A17" i="24"/>
  <c r="B18" i="24"/>
  <c r="A13" i="23"/>
  <c r="B12" i="23"/>
  <c r="C12" i="23" s="1"/>
  <c r="C18" i="24" l="1"/>
  <c r="E13" i="23"/>
  <c r="G13" i="23" s="1"/>
  <c r="F13" i="23"/>
  <c r="D13" i="23"/>
  <c r="D18" i="24"/>
  <c r="A18" i="24"/>
  <c r="B19" i="24"/>
  <c r="A14" i="23"/>
  <c r="B13" i="23"/>
  <c r="C13" i="23" s="1"/>
  <c r="C19" i="24" l="1"/>
  <c r="E14" i="23"/>
  <c r="G14" i="23" s="1"/>
  <c r="D14" i="23"/>
  <c r="F14" i="23"/>
  <c r="D19" i="24"/>
  <c r="A19" i="24"/>
  <c r="B20" i="24"/>
  <c r="C20" i="24" s="1"/>
  <c r="A15" i="23"/>
  <c r="B14" i="23"/>
  <c r="C14" i="23" s="1"/>
  <c r="D15" i="23" l="1"/>
  <c r="E15" i="23"/>
  <c r="G15" i="23" s="1"/>
  <c r="F15" i="23"/>
  <c r="D20" i="24"/>
  <c r="A20" i="24"/>
  <c r="B21" i="24"/>
  <c r="A16" i="23"/>
  <c r="B15" i="23"/>
  <c r="C15" i="23" s="1"/>
  <c r="C21" i="24" l="1"/>
  <c r="E16" i="23"/>
  <c r="G16" i="23" s="1"/>
  <c r="D16" i="23"/>
  <c r="F16" i="23"/>
  <c r="D21" i="24"/>
  <c r="A21" i="24"/>
  <c r="B22" i="24"/>
  <c r="C22" i="24" s="1"/>
  <c r="A17" i="23"/>
  <c r="B16" i="23"/>
  <c r="C16" i="23" s="1"/>
  <c r="F17" i="23" l="1"/>
  <c r="E17" i="23"/>
  <c r="G17" i="23" s="1"/>
  <c r="D17" i="23"/>
  <c r="D22" i="24"/>
  <c r="A22" i="24"/>
  <c r="B23" i="24"/>
  <c r="A18" i="23"/>
  <c r="B17" i="23"/>
  <c r="C17" i="23" s="1"/>
  <c r="C23" i="24" l="1"/>
  <c r="F18" i="23"/>
  <c r="E18" i="23"/>
  <c r="G18" i="23" s="1"/>
  <c r="D18" i="23"/>
  <c r="D23" i="24"/>
  <c r="A23" i="24"/>
  <c r="B24" i="24"/>
  <c r="A19" i="23"/>
  <c r="B18" i="23"/>
  <c r="C18" i="23" s="1"/>
  <c r="C24" i="24" l="1"/>
  <c r="F19" i="23"/>
  <c r="E19" i="23"/>
  <c r="G19" i="23" s="1"/>
  <c r="D19" i="23"/>
  <c r="D24" i="24"/>
  <c r="A24" i="24"/>
  <c r="B25" i="24"/>
  <c r="A20" i="23"/>
  <c r="B19" i="23"/>
  <c r="C19" i="23" s="1"/>
  <c r="C25" i="24" l="1"/>
  <c r="E20" i="23"/>
  <c r="G20" i="23" s="1"/>
  <c r="F20" i="23"/>
  <c r="D20" i="23"/>
  <c r="D25" i="24"/>
  <c r="A25" i="24"/>
  <c r="B26" i="24"/>
  <c r="A21" i="23"/>
  <c r="B20" i="23"/>
  <c r="C20" i="23" s="1"/>
  <c r="C26" i="24" l="1"/>
  <c r="E21" i="23"/>
  <c r="G21" i="23" s="1"/>
  <c r="D21" i="23"/>
  <c r="F21" i="23"/>
  <c r="D26" i="24"/>
  <c r="A26" i="24"/>
  <c r="B27" i="24"/>
  <c r="A22" i="23"/>
  <c r="B21" i="23"/>
  <c r="C21" i="23" s="1"/>
  <c r="C27" i="24" l="1"/>
  <c r="E22" i="23"/>
  <c r="G22" i="23" s="1"/>
  <c r="F22" i="23"/>
  <c r="D22" i="23"/>
  <c r="D27" i="24"/>
  <c r="A27" i="24"/>
  <c r="B28" i="24"/>
  <c r="A23" i="23"/>
  <c r="B22" i="23"/>
  <c r="C22" i="23" s="1"/>
  <c r="C28" i="24" l="1"/>
  <c r="D23" i="23"/>
  <c r="F23" i="23"/>
  <c r="E23" i="23"/>
  <c r="G23" i="23" s="1"/>
  <c r="D28" i="24"/>
  <c r="A28" i="24"/>
  <c r="B29" i="24"/>
  <c r="A24" i="23"/>
  <c r="B23" i="23"/>
  <c r="C23" i="23" s="1"/>
  <c r="C29" i="24" l="1"/>
  <c r="F24" i="23"/>
  <c r="E24" i="23"/>
  <c r="G24" i="23" s="1"/>
  <c r="D24" i="23"/>
  <c r="D29" i="24"/>
  <c r="A29" i="24"/>
  <c r="B30" i="24"/>
  <c r="A25" i="23"/>
  <c r="B24" i="23"/>
  <c r="C24" i="23" s="1"/>
  <c r="C30" i="24" l="1"/>
  <c r="F25" i="23"/>
  <c r="E25" i="23"/>
  <c r="G25" i="23" s="1"/>
  <c r="D25" i="23"/>
  <c r="D30" i="24"/>
  <c r="A30" i="24"/>
  <c r="B31" i="24"/>
  <c r="A26" i="23"/>
  <c r="B25" i="23"/>
  <c r="C25" i="23" s="1"/>
  <c r="C31" i="24" l="1"/>
  <c r="D26" i="23"/>
  <c r="F26" i="23"/>
  <c r="E26" i="23"/>
  <c r="G26" i="23" s="1"/>
  <c r="D31" i="24"/>
  <c r="A31" i="24"/>
  <c r="B32" i="24"/>
  <c r="A27" i="23"/>
  <c r="B26" i="23"/>
  <c r="C26" i="23" s="1"/>
  <c r="C32" i="24" l="1"/>
  <c r="F27" i="23"/>
  <c r="D27" i="23"/>
  <c r="E27" i="23"/>
  <c r="G27" i="23" s="1"/>
  <c r="D32" i="24"/>
  <c r="A32" i="24"/>
  <c r="B33" i="24"/>
  <c r="A28" i="23"/>
  <c r="B27" i="23"/>
  <c r="C27" i="23" s="1"/>
  <c r="C33" i="24" l="1"/>
  <c r="E28" i="23"/>
  <c r="G28" i="23" s="1"/>
  <c r="D28" i="23"/>
  <c r="F28" i="23"/>
  <c r="D33" i="24"/>
  <c r="A33" i="24"/>
  <c r="B34" i="24"/>
  <c r="C34" i="24" s="1"/>
  <c r="A29" i="23"/>
  <c r="B28" i="23"/>
  <c r="C28" i="23" s="1"/>
  <c r="E29" i="23" l="1"/>
  <c r="F29" i="23"/>
  <c r="D29" i="23"/>
  <c r="D34" i="24"/>
  <c r="A34" i="24"/>
  <c r="B35" i="24"/>
  <c r="A30" i="23"/>
  <c r="B29" i="23"/>
  <c r="C29" i="23" s="1"/>
  <c r="C35" i="24" l="1"/>
  <c r="D30" i="23"/>
  <c r="F30" i="23"/>
  <c r="E30" i="23"/>
  <c r="D35" i="24"/>
  <c r="A35" i="24"/>
  <c r="B36" i="24"/>
  <c r="A31" i="23"/>
  <c r="B30" i="23"/>
  <c r="C30" i="23" s="1"/>
  <c r="C36" i="24" l="1"/>
  <c r="F31" i="23"/>
  <c r="E31" i="23"/>
  <c r="D37" i="24" s="1"/>
  <c r="D31" i="23"/>
  <c r="D36" i="24"/>
  <c r="A36" i="24"/>
  <c r="B37" i="24"/>
  <c r="A32" i="23"/>
  <c r="B31" i="23"/>
  <c r="C31" i="23" s="1"/>
  <c r="F32" i="23" l="1"/>
  <c r="E32" i="23"/>
  <c r="D32" i="23"/>
  <c r="C37" i="24"/>
  <c r="B38" i="24"/>
  <c r="A37" i="24"/>
  <c r="A33" i="23"/>
  <c r="B32" i="23"/>
  <c r="C32" i="23" s="1"/>
  <c r="D33" i="23" l="1"/>
  <c r="F33" i="23"/>
  <c r="E33" i="23"/>
  <c r="C38" i="24"/>
  <c r="G9" i="24"/>
  <c r="D38" i="24"/>
  <c r="A38" i="24"/>
  <c r="A34" i="23"/>
  <c r="B33" i="23"/>
  <c r="C33" i="23" s="1"/>
  <c r="F34" i="23" l="1"/>
  <c r="D34" i="23"/>
  <c r="E34" i="23"/>
  <c r="I10" i="24" s="1"/>
  <c r="H9" i="24"/>
  <c r="G40" i="24"/>
  <c r="I9" i="24"/>
  <c r="G10" i="24"/>
  <c r="A39" i="24"/>
  <c r="A35" i="23"/>
  <c r="B34" i="23"/>
  <c r="C34" i="23" s="1"/>
  <c r="E35" i="23" l="1"/>
  <c r="I11" i="24" s="1"/>
  <c r="D35" i="23"/>
  <c r="F35" i="23"/>
  <c r="H10" i="24"/>
  <c r="G11" i="24"/>
  <c r="A36" i="23"/>
  <c r="B35" i="23"/>
  <c r="C35" i="23" s="1"/>
  <c r="E36" i="23" l="1"/>
  <c r="I12" i="24" s="1"/>
  <c r="F36" i="23"/>
  <c r="D36" i="23"/>
  <c r="H11" i="24"/>
  <c r="A41" i="24"/>
  <c r="G12" i="24"/>
  <c r="A37" i="23"/>
  <c r="B36" i="23"/>
  <c r="C36" i="23" s="1"/>
  <c r="H12" i="24" l="1"/>
  <c r="E37" i="23"/>
  <c r="I13" i="24" s="1"/>
  <c r="F37" i="23"/>
  <c r="D37" i="23"/>
  <c r="G13" i="24"/>
  <c r="A42" i="24"/>
  <c r="A38" i="23"/>
  <c r="B37" i="23"/>
  <c r="C37" i="23" s="1"/>
  <c r="H13" i="24" l="1"/>
  <c r="E38" i="23"/>
  <c r="I14" i="24" s="1"/>
  <c r="F38" i="23"/>
  <c r="D38" i="23"/>
  <c r="G14" i="24"/>
  <c r="A39" i="23"/>
  <c r="B38" i="23"/>
  <c r="C38" i="23" s="1"/>
  <c r="H14" i="24" l="1"/>
  <c r="D39" i="23"/>
  <c r="F39" i="23"/>
  <c r="E39" i="23"/>
  <c r="G39" i="23" s="1"/>
  <c r="I15" i="24" s="1"/>
  <c r="G15" i="24"/>
  <c r="A40" i="23"/>
  <c r="B39" i="23"/>
  <c r="C39" i="23" s="1"/>
  <c r="D40" i="23" l="1"/>
  <c r="F40" i="23"/>
  <c r="E40" i="23"/>
  <c r="G40" i="23" s="1"/>
  <c r="I16" i="24" s="1"/>
  <c r="H15" i="24"/>
  <c r="G16" i="24"/>
  <c r="A41" i="23"/>
  <c r="B40" i="23"/>
  <c r="C40" i="23" s="1"/>
  <c r="H16" i="24" l="1"/>
  <c r="E41" i="23"/>
  <c r="G41" i="23" s="1"/>
  <c r="I17" i="24" s="1"/>
  <c r="D41" i="23"/>
  <c r="F41" i="23"/>
  <c r="G17" i="24"/>
  <c r="A42" i="23"/>
  <c r="B41" i="23"/>
  <c r="C41" i="23" s="1"/>
  <c r="F42" i="23" l="1"/>
  <c r="E42" i="23"/>
  <c r="G42" i="23" s="1"/>
  <c r="I18" i="24" s="1"/>
  <c r="D42" i="23"/>
  <c r="H17" i="24"/>
  <c r="G18" i="24"/>
  <c r="A43" i="23"/>
  <c r="B42" i="23"/>
  <c r="C42" i="23" s="1"/>
  <c r="H18" i="24" l="1"/>
  <c r="F43" i="23"/>
  <c r="E43" i="23"/>
  <c r="G43" i="23" s="1"/>
  <c r="I19" i="24" s="1"/>
  <c r="D43" i="23"/>
  <c r="G19" i="24"/>
  <c r="A44" i="23"/>
  <c r="B43" i="23"/>
  <c r="C43" i="23" s="1"/>
  <c r="H19" i="24" l="1"/>
  <c r="E44" i="23"/>
  <c r="G44" i="23" s="1"/>
  <c r="I20" i="24" s="1"/>
  <c r="F44" i="23"/>
  <c r="D44" i="23"/>
  <c r="G20" i="24"/>
  <c r="A45" i="23"/>
  <c r="B44" i="23"/>
  <c r="C44" i="23" s="1"/>
  <c r="H20" i="24" l="1"/>
  <c r="E45" i="23"/>
  <c r="G45" i="23" s="1"/>
  <c r="I21" i="24" s="1"/>
  <c r="F45" i="23"/>
  <c r="D45" i="23"/>
  <c r="G21" i="24"/>
  <c r="A46" i="23"/>
  <c r="B45" i="23"/>
  <c r="C45" i="23" s="1"/>
  <c r="D46" i="23" l="1"/>
  <c r="F46" i="23"/>
  <c r="E46" i="23"/>
  <c r="G46" i="23" s="1"/>
  <c r="I22" i="24" s="1"/>
  <c r="H21" i="24"/>
  <c r="G22" i="24"/>
  <c r="A47" i="23"/>
  <c r="B46" i="23"/>
  <c r="C46" i="23" s="1"/>
  <c r="H22" i="24" l="1"/>
  <c r="D47" i="23"/>
  <c r="F47" i="23"/>
  <c r="E47" i="23"/>
  <c r="G47" i="23" s="1"/>
  <c r="I23" i="24" s="1"/>
  <c r="G23" i="24"/>
  <c r="A48" i="23"/>
  <c r="B47" i="23"/>
  <c r="C47" i="23" s="1"/>
  <c r="E48" i="23" l="1"/>
  <c r="G48" i="23" s="1"/>
  <c r="I24" i="24" s="1"/>
  <c r="D48" i="23"/>
  <c r="F48" i="23"/>
  <c r="H23" i="24"/>
  <c r="G24" i="24"/>
  <c r="A49" i="23"/>
  <c r="B48" i="23"/>
  <c r="C48" i="23" s="1"/>
  <c r="F49" i="23" l="1"/>
  <c r="E49" i="23"/>
  <c r="G49" i="23" s="1"/>
  <c r="I25" i="24" s="1"/>
  <c r="D49" i="23"/>
  <c r="H24" i="24"/>
  <c r="G25" i="24"/>
  <c r="A50" i="23"/>
  <c r="B49" i="23"/>
  <c r="C49" i="23" s="1"/>
  <c r="H25" i="24" l="1"/>
  <c r="F50" i="23"/>
  <c r="E50" i="23"/>
  <c r="G50" i="23" s="1"/>
  <c r="I26" i="24" s="1"/>
  <c r="D50" i="23"/>
  <c r="G26" i="24"/>
  <c r="A51" i="23"/>
  <c r="B50" i="23"/>
  <c r="C50" i="23" s="1"/>
  <c r="E51" i="23" l="1"/>
  <c r="G51" i="23" s="1"/>
  <c r="I27" i="24" s="1"/>
  <c r="F51" i="23"/>
  <c r="D51" i="23"/>
  <c r="H26" i="24"/>
  <c r="G27" i="24"/>
  <c r="A52" i="23"/>
  <c r="B51" i="23"/>
  <c r="C51" i="23" s="1"/>
  <c r="H27" i="24" l="1"/>
  <c r="E52" i="23"/>
  <c r="G52" i="23" s="1"/>
  <c r="I28" i="24" s="1"/>
  <c r="F52" i="23"/>
  <c r="D52" i="23"/>
  <c r="G28" i="24"/>
  <c r="A53" i="23"/>
  <c r="B52" i="23"/>
  <c r="C52" i="23" s="1"/>
  <c r="E53" i="23" l="1"/>
  <c r="G53" i="23" s="1"/>
  <c r="I29" i="24" s="1"/>
  <c r="D53" i="23"/>
  <c r="F53" i="23"/>
  <c r="H28" i="24"/>
  <c r="G29" i="24"/>
  <c r="H29" i="24" s="1"/>
  <c r="A54" i="23"/>
  <c r="B53" i="23"/>
  <c r="C53" i="23" s="1"/>
  <c r="E54" i="23" l="1"/>
  <c r="G54" i="23" s="1"/>
  <c r="I30" i="24" s="1"/>
  <c r="F54" i="23"/>
  <c r="D54" i="23"/>
  <c r="G30" i="24"/>
  <c r="A55" i="23"/>
  <c r="B54" i="23"/>
  <c r="C54" i="23" s="1"/>
  <c r="D55" i="23" l="1"/>
  <c r="F55" i="23"/>
  <c r="E55" i="23"/>
  <c r="G55" i="23" s="1"/>
  <c r="I31" i="24" s="1"/>
  <c r="H30" i="24"/>
  <c r="G31" i="24"/>
  <c r="A56" i="23"/>
  <c r="B55" i="23"/>
  <c r="C55" i="23" s="1"/>
  <c r="H31" i="24" l="1"/>
  <c r="F56" i="23"/>
  <c r="E56" i="23"/>
  <c r="G56" i="23" s="1"/>
  <c r="I32" i="24" s="1"/>
  <c r="D56" i="23"/>
  <c r="G32" i="24"/>
  <c r="A57" i="23"/>
  <c r="B56" i="23"/>
  <c r="C56" i="23" s="1"/>
  <c r="H32" i="24" l="1"/>
  <c r="F57" i="23"/>
  <c r="E57" i="23"/>
  <c r="G57" i="23" s="1"/>
  <c r="I33" i="24" s="1"/>
  <c r="D57" i="23"/>
  <c r="G33" i="24"/>
  <c r="A58" i="23"/>
  <c r="B57" i="23"/>
  <c r="C57" i="23" s="1"/>
  <c r="H33" i="24" l="1"/>
  <c r="D58" i="23"/>
  <c r="F58" i="23"/>
  <c r="E58" i="23"/>
  <c r="G58" i="23" s="1"/>
  <c r="I34" i="24" s="1"/>
  <c r="G34" i="24"/>
  <c r="A59" i="23"/>
  <c r="B58" i="23"/>
  <c r="C58" i="23" s="1"/>
  <c r="H34" i="24" l="1"/>
  <c r="F59" i="23"/>
  <c r="D59" i="23"/>
  <c r="E59" i="23"/>
  <c r="G59" i="23" s="1"/>
  <c r="I35" i="24" s="1"/>
  <c r="G35" i="24"/>
  <c r="A60" i="23"/>
  <c r="B59" i="23"/>
  <c r="C59" i="23" s="1"/>
  <c r="F60" i="23" l="1"/>
  <c r="D60" i="23"/>
  <c r="H35" i="24"/>
  <c r="G36" i="24"/>
  <c r="A61" i="23"/>
  <c r="I36" i="24"/>
  <c r="B60" i="23"/>
  <c r="C60" i="23" s="1"/>
  <c r="E61" i="23" l="1"/>
  <c r="G61" i="23" s="1"/>
  <c r="I37" i="24" s="1"/>
  <c r="F61" i="23"/>
  <c r="D61" i="23"/>
  <c r="H36" i="24"/>
  <c r="G37" i="24"/>
  <c r="H37" i="24" s="1"/>
  <c r="A62" i="23"/>
  <c r="B61" i="23"/>
  <c r="C61" i="23" s="1"/>
  <c r="E62" i="23" l="1"/>
  <c r="G62" i="23" s="1"/>
  <c r="I38" i="24" s="1"/>
  <c r="F62" i="23"/>
  <c r="D62" i="23"/>
  <c r="G38" i="24"/>
  <c r="A63" i="23"/>
  <c r="B62" i="23"/>
  <c r="C62" i="23" s="1"/>
  <c r="D63" i="23" l="1"/>
  <c r="F63" i="23"/>
  <c r="E63" i="23"/>
  <c r="G63" i="23" s="1"/>
  <c r="G39" i="24"/>
  <c r="H38" i="24"/>
  <c r="A64" i="23"/>
  <c r="B63" i="23"/>
  <c r="C63" i="23" s="1"/>
  <c r="F64" i="23" l="1"/>
  <c r="D64" i="23"/>
  <c r="H39" i="24"/>
  <c r="L9" i="24"/>
  <c r="I39" i="24"/>
  <c r="A65" i="23"/>
  <c r="B64" i="23"/>
  <c r="C64" i="23" s="1"/>
  <c r="D65" i="23" l="1"/>
  <c r="F65" i="23"/>
  <c r="E65" i="23"/>
  <c r="G65" i="23" s="1"/>
  <c r="N10" i="24" s="1"/>
  <c r="M9" i="24"/>
  <c r="L40" i="24"/>
  <c r="L10" i="24"/>
  <c r="A66" i="23"/>
  <c r="B65" i="23"/>
  <c r="C65" i="23" s="1"/>
  <c r="M10" i="24" l="1"/>
  <c r="E66" i="23"/>
  <c r="G66" i="23" s="1"/>
  <c r="N11" i="24" s="1"/>
  <c r="D66" i="23"/>
  <c r="F66" i="23"/>
  <c r="L11" i="24"/>
  <c r="A67" i="23"/>
  <c r="B66" i="23"/>
  <c r="C66" i="23" s="1"/>
  <c r="M11" i="24" l="1"/>
  <c r="F67" i="23"/>
  <c r="E67" i="23"/>
  <c r="G67" i="23" s="1"/>
  <c r="N12" i="24" s="1"/>
  <c r="D67" i="23"/>
  <c r="L12" i="24"/>
  <c r="A68" i="23"/>
  <c r="B67" i="23"/>
  <c r="C67" i="23" s="1"/>
  <c r="M12" i="24" l="1"/>
  <c r="F68" i="23"/>
  <c r="E68" i="23"/>
  <c r="G68" i="23" s="1"/>
  <c r="N13" i="24" s="1"/>
  <c r="D68" i="23"/>
  <c r="L13" i="24"/>
  <c r="A69" i="23"/>
  <c r="B68" i="23"/>
  <c r="C68" i="23" s="1"/>
  <c r="M13" i="24" l="1"/>
  <c r="E69" i="23"/>
  <c r="G69" i="23" s="1"/>
  <c r="N14" i="24" s="1"/>
  <c r="F69" i="23"/>
  <c r="D69" i="23"/>
  <c r="L14" i="24"/>
  <c r="A70" i="23"/>
  <c r="B69" i="23"/>
  <c r="C69" i="23" s="1"/>
  <c r="M14" i="24" l="1"/>
  <c r="E70" i="23"/>
  <c r="G70" i="23" s="1"/>
  <c r="N15" i="24" s="1"/>
  <c r="F70" i="23"/>
  <c r="D70" i="23"/>
  <c r="L15" i="24"/>
  <c r="A71" i="23"/>
  <c r="B70" i="23"/>
  <c r="C70" i="23" s="1"/>
  <c r="M15" i="24" l="1"/>
  <c r="E71" i="23"/>
  <c r="G71" i="23" s="1"/>
  <c r="N16" i="24" s="1"/>
  <c r="D71" i="23"/>
  <c r="F71" i="23"/>
  <c r="L16" i="24"/>
  <c r="A72" i="23"/>
  <c r="B71" i="23"/>
  <c r="C71" i="23" s="1"/>
  <c r="M16" i="24" l="1"/>
  <c r="E72" i="23"/>
  <c r="G72" i="23" s="1"/>
  <c r="N17" i="24" s="1"/>
  <c r="F72" i="23"/>
  <c r="D72" i="23"/>
  <c r="L17" i="24"/>
  <c r="A73" i="23"/>
  <c r="B72" i="23"/>
  <c r="C72" i="23" s="1"/>
  <c r="M17" i="24" l="1"/>
  <c r="D73" i="23"/>
  <c r="F73" i="23"/>
  <c r="E73" i="23"/>
  <c r="G73" i="23" s="1"/>
  <c r="N18" i="24" s="1"/>
  <c r="L18" i="24"/>
  <c r="A74" i="23"/>
  <c r="B73" i="23"/>
  <c r="C73" i="23" s="1"/>
  <c r="M18" i="24" l="1"/>
  <c r="F74" i="23"/>
  <c r="E74" i="23"/>
  <c r="G74" i="23" s="1"/>
  <c r="N19" i="24" s="1"/>
  <c r="D74" i="23"/>
  <c r="L19" i="24"/>
  <c r="A75" i="23"/>
  <c r="B74" i="23"/>
  <c r="C74" i="23" s="1"/>
  <c r="M19" i="24" l="1"/>
  <c r="F75" i="23"/>
  <c r="E75" i="23"/>
  <c r="G75" i="23" s="1"/>
  <c r="N20" i="24" s="1"/>
  <c r="D75" i="23"/>
  <c r="L20" i="24"/>
  <c r="A76" i="23"/>
  <c r="B75" i="23"/>
  <c r="C75" i="23" s="1"/>
  <c r="M20" i="24" l="1"/>
  <c r="D76" i="23"/>
  <c r="F76" i="23"/>
  <c r="E76" i="23"/>
  <c r="G76" i="23" s="1"/>
  <c r="N21" i="24" s="1"/>
  <c r="L21" i="24"/>
  <c r="A77" i="23"/>
  <c r="B76" i="23"/>
  <c r="C76" i="23" s="1"/>
  <c r="M21" i="24" l="1"/>
  <c r="F77" i="23"/>
  <c r="D77" i="23"/>
  <c r="E77" i="23"/>
  <c r="G77" i="23" s="1"/>
  <c r="N22" i="24" s="1"/>
  <c r="L22" i="24"/>
  <c r="A78" i="23"/>
  <c r="B77" i="23"/>
  <c r="C77" i="23" s="1"/>
  <c r="M22" i="24" l="1"/>
  <c r="E78" i="23"/>
  <c r="N23" i="24" s="1"/>
  <c r="D78" i="23"/>
  <c r="F78" i="23"/>
  <c r="L23" i="24"/>
  <c r="A79" i="23"/>
  <c r="B78" i="23"/>
  <c r="C78" i="23" s="1"/>
  <c r="M23" i="24" l="1"/>
  <c r="E79" i="23"/>
  <c r="G79" i="23" s="1"/>
  <c r="N24" i="24" s="1"/>
  <c r="F79" i="23"/>
  <c r="D79" i="23"/>
  <c r="L24" i="24"/>
  <c r="A80" i="23"/>
  <c r="B79" i="23"/>
  <c r="C79" i="23" s="1"/>
  <c r="M24" i="24" l="1"/>
  <c r="D80" i="23"/>
  <c r="F80" i="23"/>
  <c r="E80" i="23"/>
  <c r="G80" i="23" s="1"/>
  <c r="N25" i="24" s="1"/>
  <c r="L25" i="24"/>
  <c r="A81" i="23"/>
  <c r="B80" i="23"/>
  <c r="C80" i="23" s="1"/>
  <c r="M25" i="24" l="1"/>
  <c r="F81" i="23"/>
  <c r="E81" i="23"/>
  <c r="G81" i="23" s="1"/>
  <c r="N26" i="24" s="1"/>
  <c r="D81" i="23"/>
  <c r="L26" i="24"/>
  <c r="A82" i="23"/>
  <c r="B81" i="23"/>
  <c r="C81" i="23" s="1"/>
  <c r="M26" i="24" l="1"/>
  <c r="F82" i="23"/>
  <c r="E82" i="23"/>
  <c r="G82" i="23" s="1"/>
  <c r="N27" i="24" s="1"/>
  <c r="D82" i="23"/>
  <c r="L27" i="24"/>
  <c r="A83" i="23"/>
  <c r="B82" i="23"/>
  <c r="C82" i="23" s="1"/>
  <c r="M27" i="24" l="1"/>
  <c r="D83" i="23"/>
  <c r="F83" i="23"/>
  <c r="E83" i="23"/>
  <c r="G83" i="23" s="1"/>
  <c r="N28" i="24" s="1"/>
  <c r="L28" i="24"/>
  <c r="A84" i="23"/>
  <c r="B83" i="23"/>
  <c r="C83" i="23" s="1"/>
  <c r="M28" i="24" l="1"/>
  <c r="F84" i="23"/>
  <c r="D84" i="23"/>
  <c r="E84" i="23"/>
  <c r="G84" i="23" s="1"/>
  <c r="N29" i="24" s="1"/>
  <c r="L29" i="24"/>
  <c r="A85" i="23"/>
  <c r="B84" i="23"/>
  <c r="C84" i="23" s="1"/>
  <c r="M29" i="24" l="1"/>
  <c r="E85" i="23"/>
  <c r="G85" i="23" s="1"/>
  <c r="N30" i="24" s="1"/>
  <c r="D85" i="23"/>
  <c r="F85" i="23"/>
  <c r="L30" i="24"/>
  <c r="A86" i="23"/>
  <c r="B85" i="23"/>
  <c r="C85" i="23" s="1"/>
  <c r="E86" i="23" l="1"/>
  <c r="G86" i="23" s="1"/>
  <c r="N31" i="24" s="1"/>
  <c r="F86" i="23"/>
  <c r="D86" i="23"/>
  <c r="M30" i="24"/>
  <c r="L31" i="24"/>
  <c r="A87" i="23"/>
  <c r="B86" i="23"/>
  <c r="C86" i="23" s="1"/>
  <c r="M31" i="24" l="1"/>
  <c r="E87" i="23"/>
  <c r="G87" i="23" s="1"/>
  <c r="N32" i="24" s="1"/>
  <c r="F87" i="23"/>
  <c r="D87" i="23"/>
  <c r="L32" i="24"/>
  <c r="A88" i="23"/>
  <c r="B87" i="23"/>
  <c r="C87" i="23" s="1"/>
  <c r="E88" i="23" l="1"/>
  <c r="G88" i="23" s="1"/>
  <c r="N33" i="24" s="1"/>
  <c r="F88" i="23"/>
  <c r="D88" i="23"/>
  <c r="M32" i="24"/>
  <c r="L33" i="24"/>
  <c r="A89" i="23"/>
  <c r="B88" i="23"/>
  <c r="C88" i="23" s="1"/>
  <c r="M33" i="24" l="1"/>
  <c r="D89" i="23"/>
  <c r="F89" i="23"/>
  <c r="E89" i="23"/>
  <c r="G89" i="23" s="1"/>
  <c r="N34" i="24" s="1"/>
  <c r="L34" i="24"/>
  <c r="A90" i="23"/>
  <c r="B89" i="23"/>
  <c r="C89" i="23" s="1"/>
  <c r="D90" i="23" l="1"/>
  <c r="F90" i="23"/>
  <c r="E90" i="23"/>
  <c r="G90" i="23" s="1"/>
  <c r="N35" i="24" s="1"/>
  <c r="M34" i="24"/>
  <c r="L35" i="24"/>
  <c r="M35" i="24" s="1"/>
  <c r="A91" i="23"/>
  <c r="B90" i="23"/>
  <c r="C90" i="23" s="1"/>
  <c r="F91" i="23" l="1"/>
  <c r="D91" i="23"/>
  <c r="L36" i="24"/>
  <c r="A92" i="23"/>
  <c r="N36" i="24"/>
  <c r="B91" i="23"/>
  <c r="C91" i="23" s="1"/>
  <c r="F92" i="23" l="1"/>
  <c r="E92" i="23"/>
  <c r="G92" i="23" s="1"/>
  <c r="N37" i="24" s="1"/>
  <c r="D92" i="23"/>
  <c r="M36" i="24"/>
  <c r="L37" i="24"/>
  <c r="A93" i="23"/>
  <c r="B92" i="23"/>
  <c r="C92" i="23" s="1"/>
  <c r="F93" i="23" l="1"/>
  <c r="E93" i="23"/>
  <c r="G93" i="23" s="1"/>
  <c r="D93" i="23"/>
  <c r="L38" i="24"/>
  <c r="M37" i="24"/>
  <c r="A94" i="23"/>
  <c r="B93" i="23"/>
  <c r="C93" i="23" s="1"/>
  <c r="F94" i="23" l="1"/>
  <c r="E94" i="23"/>
  <c r="G94" i="23" s="1"/>
  <c r="D94" i="23"/>
  <c r="M38" i="24"/>
  <c r="Q9" i="24"/>
  <c r="N38" i="24"/>
  <c r="A95" i="23"/>
  <c r="B94" i="23"/>
  <c r="C94" i="23" s="1"/>
  <c r="E95" i="23" l="1"/>
  <c r="G95" i="23" s="1"/>
  <c r="S10" i="24" s="1"/>
  <c r="F95" i="23"/>
  <c r="D95" i="23"/>
  <c r="R9" i="24"/>
  <c r="Q40" i="24"/>
  <c r="S9" i="24"/>
  <c r="Q10" i="24"/>
  <c r="A96" i="23"/>
  <c r="B95" i="23"/>
  <c r="C95" i="23" s="1"/>
  <c r="R10" i="24" l="1"/>
  <c r="E96" i="23"/>
  <c r="G96" i="23" s="1"/>
  <c r="S11" i="24" s="1"/>
  <c r="D96" i="23"/>
  <c r="F96" i="23"/>
  <c r="Q11" i="24"/>
  <c r="A97" i="23"/>
  <c r="B96" i="23"/>
  <c r="C96" i="23" s="1"/>
  <c r="E97" i="23" l="1"/>
  <c r="G97" i="23" s="1"/>
  <c r="S12" i="24" s="1"/>
  <c r="D97" i="23"/>
  <c r="F97" i="23"/>
  <c r="R11" i="24"/>
  <c r="Q12" i="24"/>
  <c r="R12" i="24" s="1"/>
  <c r="A98" i="23"/>
  <c r="B97" i="23"/>
  <c r="C97" i="23" s="1"/>
  <c r="D98" i="23" l="1"/>
  <c r="F98" i="23"/>
  <c r="E98" i="23"/>
  <c r="G98" i="23" s="1"/>
  <c r="S13" i="24" s="1"/>
  <c r="Q13" i="24"/>
  <c r="A99" i="23"/>
  <c r="B98" i="23"/>
  <c r="C98" i="23" s="1"/>
  <c r="D99" i="23" l="1"/>
  <c r="E99" i="23"/>
  <c r="G99" i="23" s="1"/>
  <c r="S14" i="24" s="1"/>
  <c r="F99" i="23"/>
  <c r="R13" i="24"/>
  <c r="Q14" i="24"/>
  <c r="A100" i="23"/>
  <c r="B99" i="23"/>
  <c r="C99" i="23" s="1"/>
  <c r="R14" i="24" l="1"/>
  <c r="D100" i="23"/>
  <c r="F100" i="23"/>
  <c r="E100" i="23"/>
  <c r="G100" i="23" s="1"/>
  <c r="S15" i="24" s="1"/>
  <c r="Q15" i="24"/>
  <c r="A101" i="23"/>
  <c r="B100" i="23"/>
  <c r="C100" i="23" s="1"/>
  <c r="F101" i="23" l="1"/>
  <c r="D101" i="23"/>
  <c r="E101" i="23"/>
  <c r="G101" i="23" s="1"/>
  <c r="S16" i="24" s="1"/>
  <c r="R15" i="24"/>
  <c r="Q16" i="24"/>
  <c r="A102" i="23"/>
  <c r="B101" i="23"/>
  <c r="C101" i="23" s="1"/>
  <c r="R16" i="24" l="1"/>
  <c r="F102" i="23"/>
  <c r="E102" i="23"/>
  <c r="G102" i="23" s="1"/>
  <c r="S17" i="24" s="1"/>
  <c r="D102" i="23"/>
  <c r="Q17" i="24"/>
  <c r="A103" i="23"/>
  <c r="B102" i="23"/>
  <c r="C102" i="23" s="1"/>
  <c r="F103" i="23" l="1"/>
  <c r="E103" i="23"/>
  <c r="G103" i="23" s="1"/>
  <c r="S18" i="24" s="1"/>
  <c r="D103" i="23"/>
  <c r="R17" i="24"/>
  <c r="Q18" i="24"/>
  <c r="A104" i="23"/>
  <c r="B103" i="23"/>
  <c r="C103" i="23" s="1"/>
  <c r="F104" i="23" l="1"/>
  <c r="E104" i="23"/>
  <c r="G104" i="23" s="1"/>
  <c r="S19" i="24" s="1"/>
  <c r="D104" i="23"/>
  <c r="R18" i="24"/>
  <c r="Q19" i="24"/>
  <c r="A105" i="23"/>
  <c r="B104" i="23"/>
  <c r="C104" i="23" s="1"/>
  <c r="R19" i="24" l="1"/>
  <c r="F105" i="23"/>
  <c r="E105" i="23"/>
  <c r="G105" i="23" s="1"/>
  <c r="S20" i="24" s="1"/>
  <c r="D105" i="23"/>
  <c r="Q20" i="24"/>
  <c r="A106" i="23"/>
  <c r="B105" i="23"/>
  <c r="C105" i="23" s="1"/>
  <c r="E106" i="23" l="1"/>
  <c r="G106" i="23" s="1"/>
  <c r="S21" i="24" s="1"/>
  <c r="D106" i="23"/>
  <c r="F106" i="23"/>
  <c r="R20" i="24"/>
  <c r="Q21" i="24"/>
  <c r="R21" i="24" s="1"/>
  <c r="A107" i="23"/>
  <c r="B106" i="23"/>
  <c r="C106" i="23" s="1"/>
  <c r="D107" i="23" l="1"/>
  <c r="F107" i="23"/>
  <c r="E107" i="23"/>
  <c r="G107" i="23" s="1"/>
  <c r="S22" i="24" s="1"/>
  <c r="Q22" i="24"/>
  <c r="A108" i="23"/>
  <c r="B107" i="23"/>
  <c r="C107" i="23" s="1"/>
  <c r="D108" i="23" l="1"/>
  <c r="E108" i="23"/>
  <c r="G108" i="23" s="1"/>
  <c r="S23" i="24" s="1"/>
  <c r="F108" i="23"/>
  <c r="R22" i="24"/>
  <c r="Q23" i="24"/>
  <c r="A109" i="23"/>
  <c r="B108" i="23"/>
  <c r="C108" i="23" s="1"/>
  <c r="R23" i="24" l="1"/>
  <c r="D109" i="23"/>
  <c r="F109" i="23"/>
  <c r="E109" i="23"/>
  <c r="G109" i="23" s="1"/>
  <c r="S24" i="24" s="1"/>
  <c r="Q24" i="24"/>
  <c r="A110" i="23"/>
  <c r="B109" i="23"/>
  <c r="C109" i="23" s="1"/>
  <c r="F110" i="23" l="1"/>
  <c r="D110" i="23"/>
  <c r="E110" i="23"/>
  <c r="G110" i="23" s="1"/>
  <c r="S25" i="24" s="1"/>
  <c r="R24" i="24"/>
  <c r="Q25" i="24"/>
  <c r="A111" i="23"/>
  <c r="B110" i="23"/>
  <c r="C110" i="23" s="1"/>
  <c r="F111" i="23" l="1"/>
  <c r="E111" i="23"/>
  <c r="G111" i="23" s="1"/>
  <c r="S26" i="24" s="1"/>
  <c r="D111" i="23"/>
  <c r="R25" i="24"/>
  <c r="Q26" i="24"/>
  <c r="A112" i="23"/>
  <c r="B111" i="23"/>
  <c r="C111" i="23" s="1"/>
  <c r="R26" i="24" l="1"/>
  <c r="F112" i="23"/>
  <c r="E112" i="23"/>
  <c r="G112" i="23" s="1"/>
  <c r="S27" i="24" s="1"/>
  <c r="D112" i="23"/>
  <c r="Q27" i="24"/>
  <c r="A113" i="23"/>
  <c r="B112" i="23"/>
  <c r="C112" i="23" s="1"/>
  <c r="E113" i="23" l="1"/>
  <c r="D113" i="23"/>
  <c r="F113" i="23"/>
  <c r="R27" i="24"/>
  <c r="Q28" i="24"/>
  <c r="A114" i="23"/>
  <c r="B113" i="23"/>
  <c r="C113" i="23" s="1"/>
  <c r="R28" i="24" l="1"/>
  <c r="G113" i="23"/>
  <c r="S28" i="24" s="1"/>
  <c r="D114" i="23"/>
  <c r="F114" i="23"/>
  <c r="E114" i="23"/>
  <c r="G114" i="23" s="1"/>
  <c r="S29" i="24" s="1"/>
  <c r="Q29" i="24"/>
  <c r="A115" i="23"/>
  <c r="B114" i="23"/>
  <c r="C114" i="23" s="1"/>
  <c r="R29" i="24" l="1"/>
  <c r="D115" i="23"/>
  <c r="E115" i="23"/>
  <c r="G115" i="23" s="1"/>
  <c r="S30" i="24" s="1"/>
  <c r="F115" i="23"/>
  <c r="Q30" i="24"/>
  <c r="A116" i="23"/>
  <c r="B115" i="23"/>
  <c r="C115" i="23" s="1"/>
  <c r="D116" i="23" l="1"/>
  <c r="F116" i="23"/>
  <c r="E116" i="23"/>
  <c r="G116" i="23" s="1"/>
  <c r="S31" i="24" s="1"/>
  <c r="R30" i="24"/>
  <c r="Q31" i="24"/>
  <c r="A117" i="23"/>
  <c r="B116" i="23"/>
  <c r="C116" i="23" s="1"/>
  <c r="R31" i="24" l="1"/>
  <c r="F117" i="23"/>
  <c r="D117" i="23"/>
  <c r="E117" i="23"/>
  <c r="G117" i="23" s="1"/>
  <c r="S32" i="24" s="1"/>
  <c r="Q32" i="24"/>
  <c r="A118" i="23"/>
  <c r="B117" i="23"/>
  <c r="C117" i="23" s="1"/>
  <c r="R32" i="24" l="1"/>
  <c r="F118" i="23"/>
  <c r="E118" i="23"/>
  <c r="G118" i="23" s="1"/>
  <c r="S33" i="24" s="1"/>
  <c r="D118" i="23"/>
  <c r="Q33" i="24"/>
  <c r="A119" i="23"/>
  <c r="B118" i="23"/>
  <c r="C118" i="23" s="1"/>
  <c r="F119" i="23" l="1"/>
  <c r="E119" i="23"/>
  <c r="G119" i="23" s="1"/>
  <c r="S34" i="24" s="1"/>
  <c r="D119" i="23"/>
  <c r="R33" i="24"/>
  <c r="Q34" i="24"/>
  <c r="A120" i="23"/>
  <c r="B119" i="23"/>
  <c r="C119" i="23" s="1"/>
  <c r="F120" i="23" l="1"/>
  <c r="E120" i="23"/>
  <c r="G120" i="23" s="1"/>
  <c r="S35" i="24" s="1"/>
  <c r="D120" i="23"/>
  <c r="R34" i="24"/>
  <c r="Q35" i="24"/>
  <c r="A121" i="23"/>
  <c r="B120" i="23"/>
  <c r="C120" i="23" s="1"/>
  <c r="R35" i="24" l="1"/>
  <c r="F121" i="23"/>
  <c r="E121" i="23"/>
  <c r="G121" i="23" s="1"/>
  <c r="S36" i="24" s="1"/>
  <c r="D121" i="23"/>
  <c r="Q36" i="24"/>
  <c r="A122" i="23"/>
  <c r="B121" i="23"/>
  <c r="C121" i="23" s="1"/>
  <c r="E122" i="23" l="1"/>
  <c r="G122" i="23" s="1"/>
  <c r="S37" i="24" s="1"/>
  <c r="D122" i="23"/>
  <c r="F122" i="23"/>
  <c r="R36" i="24"/>
  <c r="Q37" i="24"/>
  <c r="A123" i="23"/>
  <c r="B122" i="23"/>
  <c r="C122" i="23" s="1"/>
  <c r="R37" i="24" l="1"/>
  <c r="D123" i="23"/>
  <c r="F123" i="23"/>
  <c r="E123" i="23"/>
  <c r="G123" i="23" s="1"/>
  <c r="S38" i="24" s="1"/>
  <c r="Q38" i="24"/>
  <c r="A124" i="23"/>
  <c r="B123" i="23"/>
  <c r="C123" i="23" s="1"/>
  <c r="E124" i="23" l="1"/>
  <c r="G124" i="23" s="1"/>
  <c r="D124" i="23"/>
  <c r="F124" i="23"/>
  <c r="Q39" i="24"/>
  <c r="R38" i="24"/>
  <c r="A125" i="23"/>
  <c r="B124" i="23"/>
  <c r="C124" i="23" s="1"/>
  <c r="F125" i="23" l="1"/>
  <c r="E125" i="23"/>
  <c r="G125" i="23" s="1"/>
  <c r="X9" i="24" s="1"/>
  <c r="D125" i="23"/>
  <c r="R39" i="24"/>
  <c r="V9" i="24"/>
  <c r="S39" i="24"/>
  <c r="A126" i="23"/>
  <c r="B125" i="23"/>
  <c r="C125" i="23" s="1"/>
  <c r="F126" i="23" l="1"/>
  <c r="E126" i="23"/>
  <c r="G126" i="23" s="1"/>
  <c r="X10" i="24" s="1"/>
  <c r="D126" i="23"/>
  <c r="W9" i="24"/>
  <c r="V40" i="24"/>
  <c r="V10" i="24"/>
  <c r="A127" i="23"/>
  <c r="B126" i="23"/>
  <c r="C126" i="23" s="1"/>
  <c r="W10" i="24" l="1"/>
  <c r="E127" i="23"/>
  <c r="G127" i="23" s="1"/>
  <c r="X11" i="24" s="1"/>
  <c r="F127" i="23"/>
  <c r="D127" i="23"/>
  <c r="V11" i="24"/>
  <c r="A128" i="23"/>
  <c r="B127" i="23"/>
  <c r="C127" i="23" s="1"/>
  <c r="E128" i="23" l="1"/>
  <c r="G128" i="23" s="1"/>
  <c r="X12" i="24" s="1"/>
  <c r="F128" i="23"/>
  <c r="D128" i="23"/>
  <c r="W11" i="24"/>
  <c r="V12" i="24"/>
  <c r="W12" i="24" s="1"/>
  <c r="A129" i="23"/>
  <c r="B128" i="23"/>
  <c r="C128" i="23" s="1"/>
  <c r="D129" i="23" l="1"/>
  <c r="F129" i="23"/>
  <c r="E129" i="23"/>
  <c r="G129" i="23" s="1"/>
  <c r="X13" i="24" s="1"/>
  <c r="V13" i="24"/>
  <c r="A130" i="23"/>
  <c r="B129" i="23"/>
  <c r="C129" i="23" s="1"/>
  <c r="D130" i="23" l="1"/>
  <c r="F130" i="23"/>
  <c r="E130" i="23"/>
  <c r="G130" i="23" s="1"/>
  <c r="X14" i="24" s="1"/>
  <c r="W13" i="24"/>
  <c r="V14" i="24"/>
  <c r="W14" i="24" s="1"/>
  <c r="A131" i="23"/>
  <c r="B130" i="23"/>
  <c r="C130" i="23" s="1"/>
  <c r="E131" i="23" l="1"/>
  <c r="G131" i="23" s="1"/>
  <c r="X15" i="24" s="1"/>
  <c r="D131" i="23"/>
  <c r="F131" i="23"/>
  <c r="V15" i="24"/>
  <c r="A132" i="23"/>
  <c r="B131" i="23"/>
  <c r="C131" i="23" s="1"/>
  <c r="F132" i="23" l="1"/>
  <c r="E132" i="23"/>
  <c r="G132" i="23" s="1"/>
  <c r="X16" i="24" s="1"/>
  <c r="D132" i="23"/>
  <c r="W15" i="24"/>
  <c r="V16" i="24"/>
  <c r="A133" i="23"/>
  <c r="B132" i="23"/>
  <c r="C132" i="23" s="1"/>
  <c r="W16" i="24" l="1"/>
  <c r="F133" i="23"/>
  <c r="E133" i="23"/>
  <c r="G133" i="23" s="1"/>
  <c r="X17" i="24" s="1"/>
  <c r="D133" i="23"/>
  <c r="V17" i="24"/>
  <c r="A134" i="23"/>
  <c r="B133" i="23"/>
  <c r="C133" i="23" s="1"/>
  <c r="F134" i="23" l="1"/>
  <c r="E134" i="23"/>
  <c r="G134" i="23" s="1"/>
  <c r="X18" i="24" s="1"/>
  <c r="D134" i="23"/>
  <c r="W17" i="24"/>
  <c r="V18" i="24"/>
  <c r="A135" i="23"/>
  <c r="B134" i="23"/>
  <c r="C134" i="23" s="1"/>
  <c r="F135" i="23" l="1"/>
  <c r="E135" i="23"/>
  <c r="G135" i="23" s="1"/>
  <c r="X19" i="24" s="1"/>
  <c r="D135" i="23"/>
  <c r="W18" i="24"/>
  <c r="V19" i="24"/>
  <c r="A136" i="23"/>
  <c r="B135" i="23"/>
  <c r="C135" i="23" s="1"/>
  <c r="F136" i="23" l="1"/>
  <c r="E136" i="23"/>
  <c r="G136" i="23" s="1"/>
  <c r="X20" i="24" s="1"/>
  <c r="D136" i="23"/>
  <c r="W19" i="24"/>
  <c r="V20" i="24"/>
  <c r="A137" i="23"/>
  <c r="B136" i="23"/>
  <c r="C136" i="23" s="1"/>
  <c r="W20" i="24" l="1"/>
  <c r="F137" i="23"/>
  <c r="E137" i="23"/>
  <c r="G137" i="23" s="1"/>
  <c r="X21" i="24" s="1"/>
  <c r="D137" i="23"/>
  <c r="V21" i="24"/>
  <c r="A138" i="23"/>
  <c r="B137" i="23"/>
  <c r="C137" i="23" s="1"/>
  <c r="E138" i="23" l="1"/>
  <c r="G138" i="23" s="1"/>
  <c r="X22" i="24" s="1"/>
  <c r="D138" i="23"/>
  <c r="F138" i="23"/>
  <c r="W21" i="24"/>
  <c r="V22" i="24"/>
  <c r="A139" i="23"/>
  <c r="B138" i="23"/>
  <c r="C138" i="23" s="1"/>
  <c r="W22" i="24" l="1"/>
  <c r="D139" i="23"/>
  <c r="F139" i="23"/>
  <c r="E139" i="23"/>
  <c r="G139" i="23" s="1"/>
  <c r="X23" i="24" s="1"/>
  <c r="V23" i="24"/>
  <c r="A140" i="23"/>
  <c r="B139" i="23"/>
  <c r="C139" i="23" s="1"/>
  <c r="W23" i="24" l="1"/>
  <c r="D140" i="23"/>
  <c r="F140" i="23"/>
  <c r="E140" i="23"/>
  <c r="G140" i="23" s="1"/>
  <c r="X24" i="24" s="1"/>
  <c r="V24" i="24"/>
  <c r="A141" i="23"/>
  <c r="B140" i="23"/>
  <c r="C140" i="23" s="1"/>
  <c r="D141" i="23" l="1"/>
  <c r="F141" i="23"/>
  <c r="E141" i="23"/>
  <c r="G141" i="23" s="1"/>
  <c r="X25" i="24" s="1"/>
  <c r="W24" i="24"/>
  <c r="V25" i="24"/>
  <c r="W25" i="24" s="1"/>
  <c r="A142" i="23"/>
  <c r="B141" i="23"/>
  <c r="C141" i="23" s="1"/>
  <c r="F142" i="23" l="1"/>
  <c r="E142" i="23"/>
  <c r="G142" i="23" s="1"/>
  <c r="X26" i="24" s="1"/>
  <c r="D142" i="23"/>
  <c r="V26" i="24"/>
  <c r="A143" i="23"/>
  <c r="B142" i="23"/>
  <c r="C142" i="23" s="1"/>
  <c r="F143" i="23" l="1"/>
  <c r="E143" i="23"/>
  <c r="G143" i="23" s="1"/>
  <c r="X27" i="24" s="1"/>
  <c r="D143" i="23"/>
  <c r="W26" i="24"/>
  <c r="V27" i="24"/>
  <c r="A144" i="23"/>
  <c r="B143" i="23"/>
  <c r="C143" i="23" s="1"/>
  <c r="W27" i="24" l="1"/>
  <c r="F144" i="23"/>
  <c r="E144" i="23"/>
  <c r="G144" i="23" s="1"/>
  <c r="X28" i="24" s="1"/>
  <c r="D144" i="23"/>
  <c r="V28" i="24"/>
  <c r="A145" i="23"/>
  <c r="B144" i="23"/>
  <c r="C144" i="23" s="1"/>
  <c r="E145" i="23" l="1"/>
  <c r="G145" i="23" s="1"/>
  <c r="X29" i="24" s="1"/>
  <c r="D145" i="23"/>
  <c r="F145" i="23"/>
  <c r="W28" i="24"/>
  <c r="V29" i="24"/>
  <c r="A146" i="23"/>
  <c r="B145" i="23"/>
  <c r="C145" i="23" s="1"/>
  <c r="W29" i="24" l="1"/>
  <c r="D146" i="23"/>
  <c r="F146" i="23"/>
  <c r="E146" i="23"/>
  <c r="G146" i="23" s="1"/>
  <c r="X30" i="24" s="1"/>
  <c r="V30" i="24"/>
  <c r="A147" i="23"/>
  <c r="B146" i="23"/>
  <c r="C146" i="23" s="1"/>
  <c r="D147" i="23" l="1"/>
  <c r="F147" i="23"/>
  <c r="E147" i="23"/>
  <c r="G147" i="23" s="1"/>
  <c r="X31" i="24" s="1"/>
  <c r="W30" i="24"/>
  <c r="V31" i="24"/>
  <c r="A148" i="23"/>
  <c r="B147" i="23"/>
  <c r="C147" i="23" s="1"/>
  <c r="W31" i="24" l="1"/>
  <c r="D148" i="23"/>
  <c r="F148" i="23"/>
  <c r="E148" i="23"/>
  <c r="G148" i="23" s="1"/>
  <c r="X32" i="24" s="1"/>
  <c r="V32" i="24"/>
  <c r="A149" i="23"/>
  <c r="B148" i="23"/>
  <c r="C148" i="23" s="1"/>
  <c r="F149" i="23" l="1"/>
  <c r="E149" i="23"/>
  <c r="G149" i="23" s="1"/>
  <c r="X33" i="24" s="1"/>
  <c r="D149" i="23"/>
  <c r="W32" i="24"/>
  <c r="V33" i="24"/>
  <c r="A150" i="23"/>
  <c r="B149" i="23"/>
  <c r="C149" i="23" s="1"/>
  <c r="F150" i="23" l="1"/>
  <c r="E150" i="23"/>
  <c r="G150" i="23" s="1"/>
  <c r="X34" i="24" s="1"/>
  <c r="D150" i="23"/>
  <c r="W33" i="24"/>
  <c r="V34" i="24"/>
  <c r="A151" i="23"/>
  <c r="B150" i="23"/>
  <c r="C150" i="23" s="1"/>
  <c r="F151" i="23" l="1"/>
  <c r="E151" i="23"/>
  <c r="G151" i="23" s="1"/>
  <c r="X35" i="24" s="1"/>
  <c r="D151" i="23"/>
  <c r="W34" i="24"/>
  <c r="V35" i="24"/>
  <c r="A152" i="23"/>
  <c r="B151" i="23"/>
  <c r="C151" i="23" s="1"/>
  <c r="W35" i="24" l="1"/>
  <c r="F152" i="23"/>
  <c r="E152" i="23"/>
  <c r="G152" i="23" s="1"/>
  <c r="X36" i="24" s="1"/>
  <c r="D152" i="23"/>
  <c r="V36" i="24"/>
  <c r="A153" i="23"/>
  <c r="B152" i="23"/>
  <c r="C152" i="23" s="1"/>
  <c r="F153" i="23" l="1"/>
  <c r="E153" i="23"/>
  <c r="G153" i="23" s="1"/>
  <c r="X37" i="24" s="1"/>
  <c r="D153" i="23"/>
  <c r="W36" i="24"/>
  <c r="V37" i="24"/>
  <c r="A154" i="23"/>
  <c r="B153" i="23"/>
  <c r="C153" i="23" s="1"/>
  <c r="W37" i="24" l="1"/>
  <c r="E154" i="23"/>
  <c r="G154" i="23" s="1"/>
  <c r="X38" i="24" s="1"/>
  <c r="D154" i="23"/>
  <c r="F154" i="23"/>
  <c r="V38" i="24"/>
  <c r="A155" i="23"/>
  <c r="B154" i="23"/>
  <c r="C154" i="23" s="1"/>
  <c r="D155" i="23" l="1"/>
  <c r="F155" i="23"/>
  <c r="E155" i="23"/>
  <c r="G155" i="23" s="1"/>
  <c r="V39" i="24"/>
  <c r="W38" i="24"/>
  <c r="A156" i="23"/>
  <c r="B155" i="23"/>
  <c r="C155" i="23" s="1"/>
  <c r="D156" i="23" l="1"/>
  <c r="F156" i="23"/>
  <c r="E156" i="23"/>
  <c r="G156" i="23" s="1"/>
  <c r="AC9" i="24" s="1"/>
  <c r="W39" i="24"/>
  <c r="AA9" i="24"/>
  <c r="X39" i="24"/>
  <c r="A157" i="23"/>
  <c r="B156" i="23"/>
  <c r="C156" i="23" s="1"/>
  <c r="D157" i="23" l="1"/>
  <c r="F157" i="23"/>
  <c r="E157" i="23"/>
  <c r="G157" i="23" s="1"/>
  <c r="AC10" i="24" s="1"/>
  <c r="AB9" i="24"/>
  <c r="AA40" i="24"/>
  <c r="AA10" i="24"/>
  <c r="A158" i="23"/>
  <c r="B157" i="23"/>
  <c r="C157" i="23" s="1"/>
  <c r="AB10" i="24" l="1"/>
  <c r="F158" i="23"/>
  <c r="E158" i="23"/>
  <c r="G158" i="23" s="1"/>
  <c r="AC11" i="24" s="1"/>
  <c r="D158" i="23"/>
  <c r="AA11" i="24"/>
  <c r="A159" i="23"/>
  <c r="B158" i="23"/>
  <c r="C158" i="23" s="1"/>
  <c r="F159" i="23" l="1"/>
  <c r="E159" i="23"/>
  <c r="G159" i="23" s="1"/>
  <c r="AC12" i="24" s="1"/>
  <c r="D159" i="23"/>
  <c r="AB11" i="24"/>
  <c r="AA12" i="24"/>
  <c r="A160" i="23"/>
  <c r="B159" i="23"/>
  <c r="C159" i="23" s="1"/>
  <c r="AB12" i="24" l="1"/>
  <c r="F160" i="23"/>
  <c r="E160" i="23"/>
  <c r="G160" i="23" s="1"/>
  <c r="AC13" i="24" s="1"/>
  <c r="D160" i="23"/>
  <c r="AA13" i="24"/>
  <c r="A161" i="23"/>
  <c r="B160" i="23"/>
  <c r="C160" i="23" s="1"/>
  <c r="E161" i="23" l="1"/>
  <c r="G161" i="23" s="1"/>
  <c r="AC14" i="24" s="1"/>
  <c r="D161" i="23"/>
  <c r="F161" i="23"/>
  <c r="AB13" i="24"/>
  <c r="AA14" i="24"/>
  <c r="A162" i="23"/>
  <c r="B161" i="23"/>
  <c r="C161" i="23" s="1"/>
  <c r="AB14" i="24" l="1"/>
  <c r="D162" i="23"/>
  <c r="F162" i="23"/>
  <c r="E162" i="23"/>
  <c r="G162" i="23" s="1"/>
  <c r="AC15" i="24" s="1"/>
  <c r="AA15" i="24"/>
  <c r="A163" i="23"/>
  <c r="B162" i="23"/>
  <c r="C162" i="23" s="1"/>
  <c r="D163" i="23" l="1"/>
  <c r="F163" i="23"/>
  <c r="E163" i="23"/>
  <c r="G163" i="23" s="1"/>
  <c r="AC16" i="24" s="1"/>
  <c r="AB15" i="24"/>
  <c r="AA16" i="24"/>
  <c r="AB16" i="24" s="1"/>
  <c r="A164" i="23"/>
  <c r="B163" i="23"/>
  <c r="C163" i="23" s="1"/>
  <c r="D164" i="23" l="1"/>
  <c r="F164" i="23"/>
  <c r="E164" i="23"/>
  <c r="G164" i="23" s="1"/>
  <c r="AC17" i="24" s="1"/>
  <c r="AA17" i="24"/>
  <c r="A165" i="23"/>
  <c r="B164" i="23"/>
  <c r="C164" i="23" s="1"/>
  <c r="F165" i="23" l="1"/>
  <c r="E165" i="23"/>
  <c r="G165" i="23" s="1"/>
  <c r="AC18" i="24" s="1"/>
  <c r="D165" i="23"/>
  <c r="AB17" i="24"/>
  <c r="AA18" i="24"/>
  <c r="A166" i="23"/>
  <c r="B165" i="23"/>
  <c r="C165" i="23" s="1"/>
  <c r="AB18" i="24" l="1"/>
  <c r="F166" i="23"/>
  <c r="E166" i="23"/>
  <c r="G166" i="23" s="1"/>
  <c r="AC19" i="24" s="1"/>
  <c r="D166" i="23"/>
  <c r="AA19" i="24"/>
  <c r="A167" i="23"/>
  <c r="B166" i="23"/>
  <c r="C166" i="23" s="1"/>
  <c r="F167" i="23" l="1"/>
  <c r="E167" i="23"/>
  <c r="G167" i="23" s="1"/>
  <c r="AC20" i="24" s="1"/>
  <c r="D167" i="23"/>
  <c r="AB19" i="24"/>
  <c r="AA20" i="24"/>
  <c r="A168" i="23"/>
  <c r="B167" i="23"/>
  <c r="C167" i="23" s="1"/>
  <c r="AB20" i="24" l="1"/>
  <c r="F168" i="23"/>
  <c r="E168" i="23"/>
  <c r="G168" i="23" s="1"/>
  <c r="AC21" i="24" s="1"/>
  <c r="D168" i="23"/>
  <c r="AA21" i="24"/>
  <c r="A169" i="23"/>
  <c r="B168" i="23"/>
  <c r="C168" i="23" s="1"/>
  <c r="F169" i="23" l="1"/>
  <c r="E169" i="23"/>
  <c r="G169" i="23" s="1"/>
  <c r="AC22" i="24" s="1"/>
  <c r="D169" i="23"/>
  <c r="AB21" i="24"/>
  <c r="AA22" i="24"/>
  <c r="A170" i="23"/>
  <c r="B169" i="23"/>
  <c r="C169" i="23" s="1"/>
  <c r="AB22" i="24" l="1"/>
  <c r="E170" i="23"/>
  <c r="G170" i="23" s="1"/>
  <c r="AC23" i="24" s="1"/>
  <c r="D170" i="23"/>
  <c r="F170" i="23"/>
  <c r="AA23" i="24"/>
  <c r="A171" i="23"/>
  <c r="B170" i="23"/>
  <c r="C170" i="23" s="1"/>
  <c r="D171" i="23" l="1"/>
  <c r="F171" i="23"/>
  <c r="E171" i="23"/>
  <c r="G171" i="23" s="1"/>
  <c r="AC24" i="24" s="1"/>
  <c r="AB23" i="24"/>
  <c r="AA24" i="24"/>
  <c r="A172" i="23"/>
  <c r="B171" i="23"/>
  <c r="C171" i="23" s="1"/>
  <c r="AB24" i="24" l="1"/>
  <c r="D172" i="23"/>
  <c r="F172" i="23"/>
  <c r="E172" i="23"/>
  <c r="G172" i="23" s="1"/>
  <c r="AC25" i="24" s="1"/>
  <c r="AA25" i="24"/>
  <c r="A173" i="23"/>
  <c r="B172" i="23"/>
  <c r="C172" i="23" s="1"/>
  <c r="D173" i="23" l="1"/>
  <c r="F173" i="23"/>
  <c r="E173" i="23"/>
  <c r="G173" i="23" s="1"/>
  <c r="AC26" i="24" s="1"/>
  <c r="AB25" i="24"/>
  <c r="AA26" i="24"/>
  <c r="A174" i="23"/>
  <c r="B173" i="23"/>
  <c r="C173" i="23" s="1"/>
  <c r="AB26" i="24" l="1"/>
  <c r="F174" i="23"/>
  <c r="E174" i="23"/>
  <c r="G174" i="23" s="1"/>
  <c r="AC27" i="24" s="1"/>
  <c r="D174" i="23"/>
  <c r="AA27" i="24"/>
  <c r="A175" i="23"/>
  <c r="B174" i="23"/>
  <c r="C174" i="23" s="1"/>
  <c r="AB27" i="24" l="1"/>
  <c r="F175" i="23"/>
  <c r="E175" i="23"/>
  <c r="G175" i="23" s="1"/>
  <c r="AC28" i="24" s="1"/>
  <c r="D175" i="23"/>
  <c r="AA28" i="24"/>
  <c r="A176" i="23"/>
  <c r="B175" i="23"/>
  <c r="C175" i="23" s="1"/>
  <c r="F176" i="23" l="1"/>
  <c r="E176" i="23"/>
  <c r="G176" i="23" s="1"/>
  <c r="AC29" i="24" s="1"/>
  <c r="D176" i="23"/>
  <c r="AB28" i="24"/>
  <c r="AA29" i="24"/>
  <c r="A177" i="23"/>
  <c r="B176" i="23"/>
  <c r="C176" i="23" s="1"/>
  <c r="AB29" i="24" l="1"/>
  <c r="E177" i="23"/>
  <c r="G177" i="23" s="1"/>
  <c r="AC30" i="24" s="1"/>
  <c r="D177" i="23"/>
  <c r="F177" i="23"/>
  <c r="AA30" i="24"/>
  <c r="A178" i="23"/>
  <c r="B177" i="23"/>
  <c r="C177" i="23" s="1"/>
  <c r="D178" i="23" l="1"/>
  <c r="F178" i="23"/>
  <c r="E178" i="23"/>
  <c r="G178" i="23" s="1"/>
  <c r="AC31" i="24" s="1"/>
  <c r="AB30" i="24"/>
  <c r="AA31" i="24"/>
  <c r="A179" i="23"/>
  <c r="B178" i="23"/>
  <c r="C178" i="23" s="1"/>
  <c r="AB31" i="24" l="1"/>
  <c r="F179" i="23"/>
  <c r="E179" i="23"/>
  <c r="G179" i="23" s="1"/>
  <c r="AC32" i="24" s="1"/>
  <c r="D179" i="23"/>
  <c r="AA32" i="24"/>
  <c r="A180" i="23"/>
  <c r="B179" i="23"/>
  <c r="C179" i="23" s="1"/>
  <c r="F180" i="23" l="1"/>
  <c r="E180" i="23"/>
  <c r="G180" i="23" s="1"/>
  <c r="AC33" i="24" s="1"/>
  <c r="D180" i="23"/>
  <c r="AB32" i="24"/>
  <c r="AA33" i="24"/>
  <c r="A181" i="23"/>
  <c r="B180" i="23"/>
  <c r="C180" i="23" s="1"/>
  <c r="AB33" i="24" l="1"/>
  <c r="F181" i="23"/>
  <c r="E181" i="23"/>
  <c r="G181" i="23" s="1"/>
  <c r="AC34" i="24" s="1"/>
  <c r="D181" i="23"/>
  <c r="AA34" i="24"/>
  <c r="A182" i="23"/>
  <c r="B181" i="23"/>
  <c r="C181" i="23" s="1"/>
  <c r="F182" i="23" l="1"/>
  <c r="E182" i="23"/>
  <c r="G182" i="23" s="1"/>
  <c r="AC35" i="24" s="1"/>
  <c r="D182" i="23"/>
  <c r="AB34" i="24"/>
  <c r="AA35" i="24"/>
  <c r="A183" i="23"/>
  <c r="B182" i="23"/>
  <c r="C182" i="23" s="1"/>
  <c r="AB35" i="24" l="1"/>
  <c r="E183" i="23"/>
  <c r="G183" i="23" s="1"/>
  <c r="AC36" i="24" s="1"/>
  <c r="D183" i="23"/>
  <c r="F183" i="23"/>
  <c r="AA36" i="24"/>
  <c r="A184" i="23"/>
  <c r="B183" i="23"/>
  <c r="C183" i="23" s="1"/>
  <c r="E184" i="23" l="1"/>
  <c r="G184" i="23" s="1"/>
  <c r="AC37" i="24" s="1"/>
  <c r="D184" i="23"/>
  <c r="F184" i="23"/>
  <c r="AB36" i="24"/>
  <c r="AA37" i="24"/>
  <c r="A185" i="23"/>
  <c r="B184" i="23"/>
  <c r="C184" i="23" s="1"/>
  <c r="E185" i="23" l="1"/>
  <c r="G185" i="23" s="1"/>
  <c r="D185" i="23"/>
  <c r="F185" i="23"/>
  <c r="AA38" i="24"/>
  <c r="AB37" i="24"/>
  <c r="A186" i="23"/>
  <c r="B185" i="23"/>
  <c r="C185" i="23" s="1"/>
  <c r="D186" i="23" l="1"/>
  <c r="F186" i="23"/>
  <c r="E186" i="23"/>
  <c r="G186" i="23" s="1"/>
  <c r="AB38" i="24"/>
  <c r="AF9" i="24"/>
  <c r="AC38" i="24"/>
  <c r="A187" i="23"/>
  <c r="B186" i="23"/>
  <c r="C186" i="23" s="1"/>
  <c r="F187" i="23" l="1"/>
  <c r="E187" i="23"/>
  <c r="G187" i="23" s="1"/>
  <c r="AH10" i="24" s="1"/>
  <c r="D187" i="23"/>
  <c r="AG9" i="24"/>
  <c r="AF40" i="24"/>
  <c r="AH9" i="24"/>
  <c r="AF10" i="24"/>
  <c r="AG10" i="24" s="1"/>
  <c r="A188" i="23"/>
  <c r="B187" i="23"/>
  <c r="C187" i="23" s="1"/>
  <c r="F188" i="23" l="1"/>
  <c r="E188" i="23"/>
  <c r="G188" i="23" s="1"/>
  <c r="AH11" i="24" s="1"/>
  <c r="D188" i="23"/>
  <c r="AF11" i="24"/>
  <c r="A189" i="23"/>
  <c r="B188" i="23"/>
  <c r="C188" i="23" s="1"/>
  <c r="F189" i="23" l="1"/>
  <c r="E189" i="23"/>
  <c r="G189" i="23" s="1"/>
  <c r="AH12" i="24" s="1"/>
  <c r="D189" i="23"/>
  <c r="AG11" i="24"/>
  <c r="AF12" i="24"/>
  <c r="A190" i="23"/>
  <c r="B189" i="23"/>
  <c r="C189" i="23" s="1"/>
  <c r="AG12" i="24" l="1"/>
  <c r="F190" i="23"/>
  <c r="E190" i="23"/>
  <c r="G190" i="23" s="1"/>
  <c r="AH13" i="24" s="1"/>
  <c r="D190" i="23"/>
  <c r="AF13" i="24"/>
  <c r="A191" i="23"/>
  <c r="B190" i="23"/>
  <c r="C190" i="23" s="1"/>
  <c r="E191" i="23" l="1"/>
  <c r="G191" i="23" s="1"/>
  <c r="AH14" i="24" s="1"/>
  <c r="D191" i="23"/>
  <c r="F191" i="23"/>
  <c r="AG13" i="24"/>
  <c r="AF14" i="24"/>
  <c r="AG14" i="24" s="1"/>
  <c r="A192" i="23"/>
  <c r="B191" i="23"/>
  <c r="C191" i="23" s="1"/>
  <c r="E192" i="23" l="1"/>
  <c r="G192" i="23" s="1"/>
  <c r="AH15" i="24" s="1"/>
  <c r="D192" i="23"/>
  <c r="F192" i="23"/>
  <c r="AF15" i="24"/>
  <c r="A193" i="23"/>
  <c r="B192" i="23"/>
  <c r="C192" i="23" s="1"/>
  <c r="E193" i="23" l="1"/>
  <c r="G193" i="23" s="1"/>
  <c r="AH16" i="24" s="1"/>
  <c r="D193" i="23"/>
  <c r="F193" i="23"/>
  <c r="AG15" i="24"/>
  <c r="AF16" i="24"/>
  <c r="A194" i="23"/>
  <c r="B193" i="23"/>
  <c r="C193" i="23" s="1"/>
  <c r="AG16" i="24" l="1"/>
  <c r="D194" i="23"/>
  <c r="F194" i="23"/>
  <c r="E194" i="23"/>
  <c r="G194" i="23" s="1"/>
  <c r="AH17" i="24" s="1"/>
  <c r="AF17" i="24"/>
  <c r="A195" i="23"/>
  <c r="B194" i="23"/>
  <c r="C194" i="23" s="1"/>
  <c r="F195" i="23" l="1"/>
  <c r="E195" i="23"/>
  <c r="G195" i="23" s="1"/>
  <c r="AH18" i="24" s="1"/>
  <c r="D195" i="23"/>
  <c r="AG17" i="24"/>
  <c r="AF18" i="24"/>
  <c r="A196" i="23"/>
  <c r="B195" i="23"/>
  <c r="C195" i="23" s="1"/>
  <c r="AG18" i="24" l="1"/>
  <c r="F196" i="23"/>
  <c r="E196" i="23"/>
  <c r="G196" i="23" s="1"/>
  <c r="AH19" i="24" s="1"/>
  <c r="D196" i="23"/>
  <c r="AF19" i="24"/>
  <c r="A197" i="23"/>
  <c r="B196" i="23"/>
  <c r="C196" i="23" s="1"/>
  <c r="F197" i="23" l="1"/>
  <c r="E197" i="23"/>
  <c r="G197" i="23" s="1"/>
  <c r="AH20" i="24" s="1"/>
  <c r="D197" i="23"/>
  <c r="AG19" i="24"/>
  <c r="AF20" i="24"/>
  <c r="A198" i="23"/>
  <c r="B197" i="23"/>
  <c r="C197" i="23" s="1"/>
  <c r="AG20" i="24" l="1"/>
  <c r="F198" i="23"/>
  <c r="E198" i="23"/>
  <c r="G198" i="23" s="1"/>
  <c r="AH21" i="24" s="1"/>
  <c r="D198" i="23"/>
  <c r="AF21" i="24"/>
  <c r="A199" i="23"/>
  <c r="B198" i="23"/>
  <c r="C198" i="23" s="1"/>
  <c r="E199" i="23" l="1"/>
  <c r="G199" i="23" s="1"/>
  <c r="AH22" i="24" s="1"/>
  <c r="D199" i="23"/>
  <c r="F199" i="23"/>
  <c r="AG21" i="24"/>
  <c r="AF22" i="24"/>
  <c r="A200" i="23"/>
  <c r="B199" i="23"/>
  <c r="C199" i="23" s="1"/>
  <c r="AG22" i="24" l="1"/>
  <c r="E200" i="23"/>
  <c r="G200" i="23" s="1"/>
  <c r="AH23" i="24" s="1"/>
  <c r="D200" i="23"/>
  <c r="F200" i="23"/>
  <c r="AF23" i="24"/>
  <c r="A201" i="23"/>
  <c r="B200" i="23"/>
  <c r="C200" i="23" s="1"/>
  <c r="E201" i="23" l="1"/>
  <c r="G201" i="23" s="1"/>
  <c r="AH24" i="24" s="1"/>
  <c r="D201" i="23"/>
  <c r="F201" i="23"/>
  <c r="AG23" i="24"/>
  <c r="AF24" i="24"/>
  <c r="AG24" i="24" s="1"/>
  <c r="A202" i="23"/>
  <c r="B201" i="23"/>
  <c r="C201" i="23" s="1"/>
  <c r="D202" i="23" l="1"/>
  <c r="E202" i="23"/>
  <c r="G202" i="23" s="1"/>
  <c r="AH25" i="24" s="1"/>
  <c r="F202" i="23"/>
  <c r="AF25" i="24"/>
  <c r="A203" i="23"/>
  <c r="B202" i="23"/>
  <c r="C202" i="23" s="1"/>
  <c r="AG25" i="24" l="1"/>
  <c r="E203" i="23"/>
  <c r="G203" i="23" s="1"/>
  <c r="AH26" i="24" s="1"/>
  <c r="D203" i="23"/>
  <c r="F203" i="23"/>
  <c r="AF26" i="24"/>
  <c r="A204" i="23"/>
  <c r="B203" i="23"/>
  <c r="C203" i="23" s="1"/>
  <c r="F204" i="23" l="1"/>
  <c r="E204" i="23"/>
  <c r="G204" i="23" s="1"/>
  <c r="AH27" i="24" s="1"/>
  <c r="D204" i="23"/>
  <c r="AG26" i="24"/>
  <c r="AF27" i="24"/>
  <c r="A205" i="23"/>
  <c r="B204" i="23"/>
  <c r="C204" i="23" s="1"/>
  <c r="AG27" i="24" l="1"/>
  <c r="F205" i="23"/>
  <c r="E205" i="23"/>
  <c r="D205" i="23"/>
  <c r="AF28" i="24"/>
  <c r="A206" i="23"/>
  <c r="B205" i="23"/>
  <c r="C205" i="23" s="1"/>
  <c r="G205" i="23" l="1"/>
  <c r="AH28" i="24" s="1"/>
  <c r="F206" i="23"/>
  <c r="E206" i="23"/>
  <c r="G206" i="23" s="1"/>
  <c r="AH29" i="24" s="1"/>
  <c r="D206" i="23"/>
  <c r="AG28" i="24"/>
  <c r="AF29" i="24"/>
  <c r="A207" i="23"/>
  <c r="B206" i="23"/>
  <c r="C206" i="23" s="1"/>
  <c r="E207" i="23" l="1"/>
  <c r="G207" i="23" s="1"/>
  <c r="AH30" i="24" s="1"/>
  <c r="F207" i="23"/>
  <c r="D207" i="23"/>
  <c r="AG29" i="24"/>
  <c r="AF30" i="24"/>
  <c r="A208" i="23"/>
  <c r="B207" i="23"/>
  <c r="C207" i="23" s="1"/>
  <c r="AG30" i="24" l="1"/>
  <c r="E208" i="23"/>
  <c r="G208" i="23" s="1"/>
  <c r="AH31" i="24" s="1"/>
  <c r="D208" i="23"/>
  <c r="F208" i="23"/>
  <c r="AF31" i="24"/>
  <c r="A209" i="23"/>
  <c r="B208" i="23"/>
  <c r="C208" i="23" s="1"/>
  <c r="E209" i="23" l="1"/>
  <c r="G209" i="23" s="1"/>
  <c r="AH32" i="24" s="1"/>
  <c r="F209" i="23"/>
  <c r="D209" i="23"/>
  <c r="AG31" i="24"/>
  <c r="AF32" i="24"/>
  <c r="A210" i="23"/>
  <c r="B209" i="23"/>
  <c r="C209" i="23" s="1"/>
  <c r="AG32" i="24" l="1"/>
  <c r="D210" i="23"/>
  <c r="F210" i="23"/>
  <c r="E210" i="23"/>
  <c r="G210" i="23" s="1"/>
  <c r="AH33" i="24" s="1"/>
  <c r="AF33" i="24"/>
  <c r="A211" i="23"/>
  <c r="B210" i="23"/>
  <c r="C210" i="23" s="1"/>
  <c r="F211" i="23" l="1"/>
  <c r="E211" i="23"/>
  <c r="G211" i="23" s="1"/>
  <c r="AH34" i="24" s="1"/>
  <c r="D211" i="23"/>
  <c r="AG33" i="24"/>
  <c r="AF34" i="24"/>
  <c r="A212" i="23"/>
  <c r="B211" i="23"/>
  <c r="C211" i="23" s="1"/>
  <c r="AG34" i="24" l="1"/>
  <c r="F212" i="23"/>
  <c r="E212" i="23"/>
  <c r="G212" i="23" s="1"/>
  <c r="AH35" i="24" s="1"/>
  <c r="D212" i="23"/>
  <c r="AF35" i="24"/>
  <c r="A213" i="23"/>
  <c r="B212" i="23"/>
  <c r="C212" i="23" s="1"/>
  <c r="AG35" i="24" l="1"/>
  <c r="D213" i="23"/>
  <c r="F213" i="23"/>
  <c r="AF36" i="24"/>
  <c r="A214" i="23"/>
  <c r="AH36" i="24"/>
  <c r="B213" i="23"/>
  <c r="C213" i="23" s="1"/>
  <c r="E214" i="23" l="1"/>
  <c r="G214" i="23" s="1"/>
  <c r="AH37" i="24" s="1"/>
  <c r="D214" i="23"/>
  <c r="F214" i="23"/>
  <c r="AG36" i="24"/>
  <c r="AF37" i="24"/>
  <c r="AG37" i="24" s="1"/>
  <c r="A215" i="23"/>
  <c r="B214" i="23"/>
  <c r="C214" i="23" s="1"/>
  <c r="F215" i="23" l="1"/>
  <c r="E215" i="23"/>
  <c r="G215" i="23" s="1"/>
  <c r="AH38" i="24" s="1"/>
  <c r="D215" i="23"/>
  <c r="AF38" i="24"/>
  <c r="A216" i="23"/>
  <c r="B215" i="23"/>
  <c r="C215" i="23" s="1"/>
  <c r="E216" i="23" l="1"/>
  <c r="G216" i="23" s="1"/>
  <c r="F216" i="23"/>
  <c r="D216" i="23"/>
  <c r="AF39" i="24"/>
  <c r="AG38" i="24"/>
  <c r="A217" i="23"/>
  <c r="B216" i="23"/>
  <c r="C216" i="23" s="1"/>
  <c r="E217" i="23" l="1"/>
  <c r="G217" i="23" s="1"/>
  <c r="AM9" i="24" s="1"/>
  <c r="F217" i="23"/>
  <c r="D217" i="23"/>
  <c r="AG39" i="24"/>
  <c r="AK9" i="24"/>
  <c r="AH39" i="24"/>
  <c r="A218" i="23"/>
  <c r="B217" i="23"/>
  <c r="C217" i="23" s="1"/>
  <c r="E218" i="23" l="1"/>
  <c r="G218" i="23" s="1"/>
  <c r="AM10" i="24" s="1"/>
  <c r="F218" i="23"/>
  <c r="D218" i="23"/>
  <c r="AL9" i="24"/>
  <c r="AK40" i="24"/>
  <c r="AK10" i="24"/>
  <c r="A219" i="23"/>
  <c r="B218" i="23"/>
  <c r="C218" i="23" s="1"/>
  <c r="D219" i="23" l="1"/>
  <c r="F219" i="23"/>
  <c r="E219" i="23"/>
  <c r="AL10" i="24"/>
  <c r="AK11" i="24"/>
  <c r="A220" i="23"/>
  <c r="B219" i="23"/>
  <c r="C219" i="23" s="1"/>
  <c r="AL11" i="24" l="1"/>
  <c r="G219" i="23"/>
  <c r="AM11" i="24" s="1"/>
  <c r="D220" i="23"/>
  <c r="F220" i="23"/>
  <c r="E220" i="23"/>
  <c r="G220" i="23" s="1"/>
  <c r="AM12" i="24" s="1"/>
  <c r="AK12" i="24"/>
  <c r="A221" i="23"/>
  <c r="B220" i="23"/>
  <c r="C220" i="23" s="1"/>
  <c r="E221" i="23" l="1"/>
  <c r="G221" i="23" s="1"/>
  <c r="AM13" i="24" s="1"/>
  <c r="D221" i="23"/>
  <c r="F221" i="23"/>
  <c r="AL12" i="24"/>
  <c r="AK13" i="24"/>
  <c r="AL13" i="24" s="1"/>
  <c r="A222" i="23"/>
  <c r="B221" i="23"/>
  <c r="C221" i="23" s="1"/>
  <c r="F222" i="23" l="1"/>
  <c r="E222" i="23"/>
  <c r="G222" i="23" s="1"/>
  <c r="AM14" i="24" s="1"/>
  <c r="D222" i="23"/>
  <c r="AK14" i="24"/>
  <c r="A223" i="23"/>
  <c r="B222" i="23"/>
  <c r="C222" i="23" s="1"/>
  <c r="F223" i="23" l="1"/>
  <c r="E223" i="23"/>
  <c r="G223" i="23" s="1"/>
  <c r="AM15" i="24" s="1"/>
  <c r="D223" i="23"/>
  <c r="AL14" i="24"/>
  <c r="AK15" i="24"/>
  <c r="AL15" i="24" s="1"/>
  <c r="A224" i="23"/>
  <c r="B223" i="23"/>
  <c r="C223" i="23" s="1"/>
  <c r="E224" i="23" l="1"/>
  <c r="G224" i="23" s="1"/>
  <c r="AM16" i="24" s="1"/>
  <c r="F224" i="23"/>
  <c r="D224" i="23"/>
  <c r="AK16" i="24"/>
  <c r="A225" i="23"/>
  <c r="B224" i="23"/>
  <c r="C224" i="23" s="1"/>
  <c r="E225" i="23" l="1"/>
  <c r="G225" i="23" s="1"/>
  <c r="AM17" i="24" s="1"/>
  <c r="F225" i="23"/>
  <c r="D225" i="23"/>
  <c r="AL16" i="24"/>
  <c r="AK17" i="24"/>
  <c r="A226" i="23"/>
  <c r="B225" i="23"/>
  <c r="C225" i="23" s="1"/>
  <c r="AL17" i="24" l="1"/>
  <c r="E226" i="23"/>
  <c r="AM18" i="24" s="1"/>
  <c r="D226" i="23"/>
  <c r="F226" i="23"/>
  <c r="AK18" i="24"/>
  <c r="A227" i="23"/>
  <c r="B226" i="23"/>
  <c r="C226" i="23" s="1"/>
  <c r="D227" i="23" l="1"/>
  <c r="E227" i="23"/>
  <c r="G227" i="23" s="1"/>
  <c r="AM19" i="24" s="1"/>
  <c r="F227" i="23"/>
  <c r="AL18" i="24"/>
  <c r="AK19" i="24"/>
  <c r="A228" i="23"/>
  <c r="B227" i="23"/>
  <c r="C227" i="23" s="1"/>
  <c r="AL19" i="24" l="1"/>
  <c r="E228" i="23"/>
  <c r="G228" i="23" s="1"/>
  <c r="AM20" i="24" s="1"/>
  <c r="D228" i="23"/>
  <c r="F228" i="23"/>
  <c r="AK20" i="24"/>
  <c r="A229" i="23"/>
  <c r="B228" i="23"/>
  <c r="C228" i="23" s="1"/>
  <c r="F229" i="23" l="1"/>
  <c r="E229" i="23"/>
  <c r="G229" i="23" s="1"/>
  <c r="AM21" i="24" s="1"/>
  <c r="D229" i="23"/>
  <c r="AL20" i="24"/>
  <c r="AK21" i="24"/>
  <c r="A230" i="23"/>
  <c r="B229" i="23"/>
  <c r="C229" i="23" s="1"/>
  <c r="AL21" i="24" l="1"/>
  <c r="F230" i="23"/>
  <c r="E230" i="23"/>
  <c r="G230" i="23" s="1"/>
  <c r="AM22" i="24" s="1"/>
  <c r="D230" i="23"/>
  <c r="AK22" i="24"/>
  <c r="A231" i="23"/>
  <c r="B230" i="23"/>
  <c r="C230" i="23" s="1"/>
  <c r="AL22" i="24" l="1"/>
  <c r="F231" i="23"/>
  <c r="E231" i="23"/>
  <c r="G231" i="23" s="1"/>
  <c r="AM23" i="24" s="1"/>
  <c r="D231" i="23"/>
  <c r="AK23" i="24"/>
  <c r="A232" i="23"/>
  <c r="B231" i="23"/>
  <c r="C231" i="23" s="1"/>
  <c r="AL23" i="24" l="1"/>
  <c r="E232" i="23"/>
  <c r="G232" i="23" s="1"/>
  <c r="AM24" i="24" s="1"/>
  <c r="F232" i="23"/>
  <c r="D232" i="23"/>
  <c r="AK24" i="24"/>
  <c r="A233" i="23"/>
  <c r="B232" i="23"/>
  <c r="C232" i="23" s="1"/>
  <c r="AL24" i="24" l="1"/>
  <c r="E233" i="23"/>
  <c r="G233" i="23" s="1"/>
  <c r="AM25" i="24" s="1"/>
  <c r="D233" i="23"/>
  <c r="F233" i="23"/>
  <c r="AK25" i="24"/>
  <c r="A234" i="23"/>
  <c r="B233" i="23"/>
  <c r="C233" i="23" s="1"/>
  <c r="AL25" i="24" l="1"/>
  <c r="E234" i="23"/>
  <c r="G234" i="23" s="1"/>
  <c r="AM26" i="24" s="1"/>
  <c r="F234" i="23"/>
  <c r="D234" i="23"/>
  <c r="AK26" i="24"/>
  <c r="A235" i="23"/>
  <c r="B234" i="23"/>
  <c r="C234" i="23" s="1"/>
  <c r="AL26" i="24" l="1"/>
  <c r="D235" i="23"/>
  <c r="F235" i="23"/>
  <c r="E235" i="23"/>
  <c r="G235" i="23" s="1"/>
  <c r="AM27" i="24" s="1"/>
  <c r="AK27" i="24"/>
  <c r="A236" i="23"/>
  <c r="B235" i="23"/>
  <c r="C235" i="23" s="1"/>
  <c r="AL27" i="24" l="1"/>
  <c r="F236" i="23"/>
  <c r="E236" i="23"/>
  <c r="G236" i="23" s="1"/>
  <c r="AM28" i="24" s="1"/>
  <c r="D236" i="23"/>
  <c r="AK28" i="24"/>
  <c r="A237" i="23"/>
  <c r="B236" i="23"/>
  <c r="C236" i="23" s="1"/>
  <c r="AL28" i="24" l="1"/>
  <c r="F237" i="23"/>
  <c r="E237" i="23"/>
  <c r="G237" i="23" s="1"/>
  <c r="AM29" i="24" s="1"/>
  <c r="D237" i="23"/>
  <c r="AK29" i="24"/>
  <c r="A238" i="23"/>
  <c r="B237" i="23"/>
  <c r="C237" i="23" s="1"/>
  <c r="D238" i="23" l="1"/>
  <c r="F238" i="23"/>
  <c r="E238" i="23"/>
  <c r="G238" i="23" s="1"/>
  <c r="AM30" i="24" s="1"/>
  <c r="AL29" i="24"/>
  <c r="AK30" i="24"/>
  <c r="A239" i="23"/>
  <c r="B238" i="23"/>
  <c r="C238" i="23" s="1"/>
  <c r="AL30" i="24" l="1"/>
  <c r="F239" i="23"/>
  <c r="D239" i="23"/>
  <c r="E239" i="23"/>
  <c r="G239" i="23" s="1"/>
  <c r="AM31" i="24" s="1"/>
  <c r="AK31" i="24"/>
  <c r="A240" i="23"/>
  <c r="B239" i="23"/>
  <c r="C239" i="23" s="1"/>
  <c r="E240" i="23" l="1"/>
  <c r="G240" i="23" s="1"/>
  <c r="AM32" i="24" s="1"/>
  <c r="D240" i="23"/>
  <c r="F240" i="23"/>
  <c r="AL31" i="24"/>
  <c r="AK32" i="24"/>
  <c r="A241" i="23"/>
  <c r="B240" i="23"/>
  <c r="C240" i="23" s="1"/>
  <c r="AL32" i="24" l="1"/>
  <c r="E241" i="23"/>
  <c r="G241" i="23" s="1"/>
  <c r="AM33" i="24" s="1"/>
  <c r="F241" i="23"/>
  <c r="D241" i="23"/>
  <c r="AK33" i="24"/>
  <c r="A242" i="23"/>
  <c r="B241" i="23"/>
  <c r="C241" i="23" s="1"/>
  <c r="E242" i="23" l="1"/>
  <c r="G242" i="23" s="1"/>
  <c r="AM34" i="24" s="1"/>
  <c r="F242" i="23"/>
  <c r="D242" i="23"/>
  <c r="AL33" i="24"/>
  <c r="AK34" i="24"/>
  <c r="A243" i="23"/>
  <c r="B242" i="23"/>
  <c r="C242" i="23" s="1"/>
  <c r="AL34" i="24" l="1"/>
  <c r="D243" i="23"/>
  <c r="F243" i="23"/>
  <c r="E243" i="23"/>
  <c r="G243" i="23" s="1"/>
  <c r="AM35" i="24" s="1"/>
  <c r="AK35" i="24"/>
  <c r="A244" i="23"/>
  <c r="B243" i="23"/>
  <c r="C243" i="23" s="1"/>
  <c r="F244" i="23" l="1"/>
  <c r="D244" i="23"/>
  <c r="AL35" i="24"/>
  <c r="AK36" i="24"/>
  <c r="A245" i="23"/>
  <c r="AM36" i="24"/>
  <c r="B244" i="23"/>
  <c r="C244" i="23" s="1"/>
  <c r="D245" i="23" l="1"/>
  <c r="F245" i="23"/>
  <c r="E245" i="23"/>
  <c r="G245" i="23" s="1"/>
  <c r="AM37" i="24" s="1"/>
  <c r="AL36" i="24"/>
  <c r="AK37" i="24"/>
  <c r="A246" i="23"/>
  <c r="B245" i="23"/>
  <c r="C245" i="23" s="1"/>
  <c r="E246" i="23" l="1"/>
  <c r="G246" i="23" s="1"/>
  <c r="D246" i="23"/>
  <c r="F246" i="23"/>
  <c r="AK38" i="24"/>
  <c r="AL37" i="24"/>
  <c r="A247" i="23"/>
  <c r="B246" i="23"/>
  <c r="C246" i="23" s="1"/>
  <c r="F247" i="23" l="1"/>
  <c r="E247" i="23"/>
  <c r="G247" i="23" s="1"/>
  <c r="D247" i="23"/>
  <c r="AL38" i="24"/>
  <c r="AP9" i="24"/>
  <c r="AM38" i="24"/>
  <c r="A248" i="23"/>
  <c r="B247" i="23"/>
  <c r="C247" i="23" s="1"/>
  <c r="F248" i="23" l="1"/>
  <c r="E248" i="23"/>
  <c r="G248" i="23" s="1"/>
  <c r="AR10" i="24" s="1"/>
  <c r="D248" i="23"/>
  <c r="AP40" i="24"/>
  <c r="AQ9" i="24"/>
  <c r="AR9" i="24"/>
  <c r="AP10" i="24"/>
  <c r="AQ10" i="24" s="1"/>
  <c r="A249" i="23"/>
  <c r="B248" i="23"/>
  <c r="C248" i="23" s="1"/>
  <c r="E249" i="23" l="1"/>
  <c r="G249" i="23" s="1"/>
  <c r="AR11" i="24" s="1"/>
  <c r="F249" i="23"/>
  <c r="D249" i="23"/>
  <c r="AP11" i="24"/>
  <c r="A250" i="23"/>
  <c r="B249" i="23"/>
  <c r="C249" i="23" s="1"/>
  <c r="F250" i="23" l="1"/>
  <c r="E250" i="23"/>
  <c r="G250" i="23" s="1"/>
  <c r="AR12" i="24" s="1"/>
  <c r="D250" i="23"/>
  <c r="AQ11" i="24"/>
  <c r="AP12" i="24"/>
  <c r="A251" i="23"/>
  <c r="B250" i="23"/>
  <c r="C250" i="23" s="1"/>
  <c r="AQ12" i="24" l="1"/>
  <c r="F251" i="23"/>
  <c r="E251" i="23"/>
  <c r="G251" i="23" s="1"/>
  <c r="AR13" i="24" s="1"/>
  <c r="D251" i="23"/>
  <c r="AP13" i="24"/>
  <c r="A252" i="23"/>
  <c r="B251" i="23"/>
  <c r="C251" i="23" s="1"/>
  <c r="E252" i="23" l="1"/>
  <c r="G252" i="23" s="1"/>
  <c r="AR14" i="24" s="1"/>
  <c r="D252" i="23"/>
  <c r="F252" i="23"/>
  <c r="AQ13" i="24"/>
  <c r="AP14" i="24"/>
  <c r="A253" i="23"/>
  <c r="B252" i="23"/>
  <c r="C252" i="23" s="1"/>
  <c r="AQ14" i="24" l="1"/>
  <c r="D253" i="23"/>
  <c r="E253" i="23"/>
  <c r="G253" i="23" s="1"/>
  <c r="AR15" i="24" s="1"/>
  <c r="F253" i="23"/>
  <c r="AP15" i="24"/>
  <c r="A254" i="23"/>
  <c r="B253" i="23"/>
  <c r="C253" i="23" s="1"/>
  <c r="AQ15" i="24" l="1"/>
  <c r="D254" i="23"/>
  <c r="F254" i="23"/>
  <c r="E254" i="23"/>
  <c r="G254" i="23" s="1"/>
  <c r="AR16" i="24" s="1"/>
  <c r="AP16" i="24"/>
  <c r="A255" i="23"/>
  <c r="B254" i="23"/>
  <c r="C254" i="23" s="1"/>
  <c r="D255" i="23" l="1"/>
  <c r="E255" i="23"/>
  <c r="G255" i="23" s="1"/>
  <c r="AR17" i="24" s="1"/>
  <c r="F255" i="23"/>
  <c r="AQ16" i="24"/>
  <c r="AP17" i="24"/>
  <c r="AQ17" i="24" s="1"/>
  <c r="A256" i="23"/>
  <c r="B255" i="23"/>
  <c r="C255" i="23" s="1"/>
  <c r="F256" i="23" l="1"/>
  <c r="E256" i="23"/>
  <c r="G256" i="23" s="1"/>
  <c r="AR18" i="24" s="1"/>
  <c r="D256" i="23"/>
  <c r="AP18" i="24"/>
  <c r="A257" i="23"/>
  <c r="B256" i="23"/>
  <c r="C256" i="23" s="1"/>
  <c r="AQ18" i="24" l="1"/>
  <c r="F257" i="23"/>
  <c r="E257" i="23"/>
  <c r="G257" i="23" s="1"/>
  <c r="AR19" i="24" s="1"/>
  <c r="D257" i="23"/>
  <c r="AP19" i="24"/>
  <c r="A258" i="23"/>
  <c r="B257" i="23"/>
  <c r="C257" i="23" s="1"/>
  <c r="AQ19" i="24" l="1"/>
  <c r="F258" i="23"/>
  <c r="E258" i="23"/>
  <c r="G258" i="23" s="1"/>
  <c r="AR20" i="24" s="1"/>
  <c r="D258" i="23"/>
  <c r="AP20" i="24"/>
  <c r="A259" i="23"/>
  <c r="B258" i="23"/>
  <c r="C258" i="23" s="1"/>
  <c r="F259" i="23" l="1"/>
  <c r="E259" i="23"/>
  <c r="G259" i="23" s="1"/>
  <c r="AR21" i="24" s="1"/>
  <c r="D259" i="23"/>
  <c r="AQ20" i="24"/>
  <c r="AP21" i="24"/>
  <c r="A260" i="23"/>
  <c r="B259" i="23"/>
  <c r="C259" i="23" s="1"/>
  <c r="AQ21" i="24" l="1"/>
  <c r="E260" i="23"/>
  <c r="G260" i="23" s="1"/>
  <c r="AR22" i="24" s="1"/>
  <c r="D260" i="23"/>
  <c r="F260" i="23"/>
  <c r="AP22" i="24"/>
  <c r="A261" i="23"/>
  <c r="B260" i="23"/>
  <c r="C260" i="23" s="1"/>
  <c r="D261" i="23" l="1"/>
  <c r="F261" i="23"/>
  <c r="E261" i="23"/>
  <c r="G261" i="23" s="1"/>
  <c r="AR23" i="24" s="1"/>
  <c r="AQ22" i="24"/>
  <c r="AP23" i="24"/>
  <c r="A262" i="23"/>
  <c r="B261" i="23"/>
  <c r="C261" i="23" s="1"/>
  <c r="AQ23" i="24" l="1"/>
  <c r="D262" i="23"/>
  <c r="E262" i="23"/>
  <c r="G262" i="23" s="1"/>
  <c r="AR24" i="24" s="1"/>
  <c r="F262" i="23"/>
  <c r="AP24" i="24"/>
  <c r="A263" i="23"/>
  <c r="B262" i="23"/>
  <c r="C262" i="23" s="1"/>
  <c r="D263" i="23" l="1"/>
  <c r="F263" i="23"/>
  <c r="E263" i="23"/>
  <c r="G263" i="23" s="1"/>
  <c r="AR25" i="24" s="1"/>
  <c r="AQ24" i="24"/>
  <c r="AP25" i="24"/>
  <c r="A264" i="23"/>
  <c r="B263" i="23"/>
  <c r="C263" i="23" s="1"/>
  <c r="AQ25" i="24" l="1"/>
  <c r="F264" i="23"/>
  <c r="D264" i="23"/>
  <c r="E264" i="23"/>
  <c r="G264" i="23" s="1"/>
  <c r="AR26" i="24" s="1"/>
  <c r="AP26" i="24"/>
  <c r="A265" i="23"/>
  <c r="B264" i="23"/>
  <c r="C264" i="23" s="1"/>
  <c r="AQ26" i="24" l="1"/>
  <c r="F265" i="23"/>
  <c r="E265" i="23"/>
  <c r="G265" i="23" s="1"/>
  <c r="AR27" i="24" s="1"/>
  <c r="D265" i="23"/>
  <c r="AP27" i="24"/>
  <c r="A266" i="23"/>
  <c r="B265" i="23"/>
  <c r="C265" i="23" s="1"/>
  <c r="AQ27" i="24" l="1"/>
  <c r="F266" i="23"/>
  <c r="E266" i="23"/>
  <c r="G266" i="23" s="1"/>
  <c r="AR28" i="24" s="1"/>
  <c r="D266" i="23"/>
  <c r="AP28" i="24"/>
  <c r="A267" i="23"/>
  <c r="B266" i="23"/>
  <c r="C266" i="23" s="1"/>
  <c r="F267" i="23" l="1"/>
  <c r="E267" i="23"/>
  <c r="G267" i="23" s="1"/>
  <c r="AR29" i="24" s="1"/>
  <c r="D267" i="23"/>
  <c r="AQ28" i="24"/>
  <c r="AP29" i="24"/>
  <c r="A268" i="23"/>
  <c r="B267" i="23"/>
  <c r="C267" i="23" s="1"/>
  <c r="E268" i="23" l="1"/>
  <c r="G268" i="23" s="1"/>
  <c r="AR30" i="24" s="1"/>
  <c r="D268" i="23"/>
  <c r="F268" i="23"/>
  <c r="AQ29" i="24"/>
  <c r="AP30" i="24"/>
  <c r="AQ30" i="24" s="1"/>
  <c r="A269" i="23"/>
  <c r="B268" i="23"/>
  <c r="C268" i="23" s="1"/>
  <c r="D269" i="23" l="1"/>
  <c r="E269" i="23"/>
  <c r="G269" i="23" s="1"/>
  <c r="AR31" i="24" s="1"/>
  <c r="F269" i="23"/>
  <c r="AP31" i="24"/>
  <c r="A270" i="23"/>
  <c r="B269" i="23"/>
  <c r="C269" i="23" s="1"/>
  <c r="D270" i="23" l="1"/>
  <c r="F270" i="23"/>
  <c r="E270" i="23"/>
  <c r="G270" i="23" s="1"/>
  <c r="AR32" i="24" s="1"/>
  <c r="AQ31" i="24"/>
  <c r="AP32" i="24"/>
  <c r="A271" i="23"/>
  <c r="B270" i="23"/>
  <c r="C270" i="23" s="1"/>
  <c r="AQ32" i="24" l="1"/>
  <c r="D271" i="23"/>
  <c r="E271" i="23"/>
  <c r="G271" i="23" s="1"/>
  <c r="AR33" i="24" s="1"/>
  <c r="F271" i="23"/>
  <c r="AP33" i="24"/>
  <c r="A272" i="23"/>
  <c r="B271" i="23"/>
  <c r="C271" i="23" s="1"/>
  <c r="AQ33" i="24" l="1"/>
  <c r="F272" i="23"/>
  <c r="E272" i="23"/>
  <c r="G272" i="23" s="1"/>
  <c r="AR34" i="24" s="1"/>
  <c r="D272" i="23"/>
  <c r="AP34" i="24"/>
  <c r="A273" i="23"/>
  <c r="B272" i="23"/>
  <c r="C272" i="23" s="1"/>
  <c r="AQ34" i="24" l="1"/>
  <c r="F273" i="23"/>
  <c r="E273" i="23"/>
  <c r="G273" i="23" s="1"/>
  <c r="AR35" i="24" s="1"/>
  <c r="D273" i="23"/>
  <c r="AP35" i="24"/>
  <c r="A274" i="23"/>
  <c r="B273" i="23"/>
  <c r="C273" i="23" s="1"/>
  <c r="F274" i="23" l="1"/>
  <c r="E274" i="23"/>
  <c r="G274" i="23" s="1"/>
  <c r="AR36" i="24" s="1"/>
  <c r="D274" i="23"/>
  <c r="AQ35" i="24"/>
  <c r="AP36" i="24"/>
  <c r="A275" i="23"/>
  <c r="B274" i="23"/>
  <c r="C274" i="23" s="1"/>
  <c r="AQ36" i="24" l="1"/>
  <c r="F275" i="23"/>
  <c r="E275" i="23"/>
  <c r="G275" i="23" s="1"/>
  <c r="AR37" i="24" s="1"/>
  <c r="D275" i="23"/>
  <c r="AP37" i="24"/>
  <c r="A276" i="23"/>
  <c r="B275" i="23"/>
  <c r="C275" i="23" s="1"/>
  <c r="E276" i="23" l="1"/>
  <c r="G276" i="23" s="1"/>
  <c r="AR38" i="24" s="1"/>
  <c r="D276" i="23"/>
  <c r="F276" i="23"/>
  <c r="AQ37" i="24"/>
  <c r="AP38" i="24"/>
  <c r="A277" i="23"/>
  <c r="B276" i="23"/>
  <c r="C276" i="23" s="1"/>
  <c r="D277" i="23" l="1"/>
  <c r="F277" i="23"/>
  <c r="E277" i="23"/>
  <c r="G277" i="23" s="1"/>
  <c r="AR39" i="24" s="1"/>
  <c r="AP39" i="24"/>
  <c r="AQ38" i="24"/>
  <c r="A278" i="23"/>
  <c r="B277" i="23"/>
  <c r="C277" i="23" s="1"/>
  <c r="D278" i="23" l="1"/>
  <c r="E278" i="23"/>
  <c r="G278" i="23" s="1"/>
  <c r="AW9" i="24" s="1"/>
  <c r="F278" i="23"/>
  <c r="AQ39" i="24"/>
  <c r="AU9" i="24"/>
  <c r="A279" i="23"/>
  <c r="B278" i="23"/>
  <c r="C278" i="23" s="1"/>
  <c r="D279" i="23" l="1"/>
  <c r="F279" i="23"/>
  <c r="E279" i="23"/>
  <c r="G279" i="23" s="1"/>
  <c r="AW10" i="24" s="1"/>
  <c r="AV9" i="24"/>
  <c r="AU40" i="24"/>
  <c r="AU10" i="24"/>
  <c r="A280" i="23"/>
  <c r="B279" i="23"/>
  <c r="C279" i="23" s="1"/>
  <c r="AV10" i="24" l="1"/>
  <c r="F280" i="23"/>
  <c r="D280" i="23"/>
  <c r="E280" i="23"/>
  <c r="G280" i="23" s="1"/>
  <c r="AW11" i="24" s="1"/>
  <c r="AU11" i="24"/>
  <c r="A281" i="23"/>
  <c r="B280" i="23"/>
  <c r="C280" i="23" s="1"/>
  <c r="AV11" i="24" l="1"/>
  <c r="F281" i="23"/>
  <c r="E281" i="23"/>
  <c r="G281" i="23" s="1"/>
  <c r="AW12" i="24" s="1"/>
  <c r="D281" i="23"/>
  <c r="AU12" i="24"/>
  <c r="A282" i="23"/>
  <c r="B281" i="23"/>
  <c r="C281" i="23" s="1"/>
  <c r="AV12" i="24" l="1"/>
  <c r="F282" i="23"/>
  <c r="E282" i="23"/>
  <c r="G282" i="23" s="1"/>
  <c r="AW13" i="24" s="1"/>
  <c r="D282" i="23"/>
  <c r="AU13" i="24"/>
  <c r="A283" i="23"/>
  <c r="B282" i="23"/>
  <c r="C282" i="23" s="1"/>
  <c r="F283" i="23" l="1"/>
  <c r="E283" i="23"/>
  <c r="G283" i="23" s="1"/>
  <c r="AW14" i="24" s="1"/>
  <c r="D283" i="23"/>
  <c r="AV13" i="24"/>
  <c r="AU14" i="24"/>
  <c r="A284" i="23"/>
  <c r="B283" i="23"/>
  <c r="C283" i="23" s="1"/>
  <c r="AV14" i="24" l="1"/>
  <c r="E284" i="23"/>
  <c r="G284" i="23" s="1"/>
  <c r="AW15" i="24" s="1"/>
  <c r="D284" i="23"/>
  <c r="F284" i="23"/>
  <c r="AU15" i="24"/>
  <c r="A285" i="23"/>
  <c r="B284" i="23"/>
  <c r="C284" i="23" s="1"/>
  <c r="D285" i="23" l="1"/>
  <c r="E285" i="23"/>
  <c r="G285" i="23" s="1"/>
  <c r="AW16" i="24" s="1"/>
  <c r="F285" i="23"/>
  <c r="AV15" i="24"/>
  <c r="AU16" i="24"/>
  <c r="A286" i="23"/>
  <c r="B285" i="23"/>
  <c r="C285" i="23" s="1"/>
  <c r="AV16" i="24" l="1"/>
  <c r="D286" i="23"/>
  <c r="F286" i="23"/>
  <c r="E286" i="23"/>
  <c r="G286" i="23" s="1"/>
  <c r="AW17" i="24" s="1"/>
  <c r="AU17" i="24"/>
  <c r="A287" i="23"/>
  <c r="B286" i="23"/>
  <c r="C286" i="23" s="1"/>
  <c r="D287" i="23" l="1"/>
  <c r="E287" i="23"/>
  <c r="G287" i="23" s="1"/>
  <c r="AW18" i="24" s="1"/>
  <c r="F287" i="23"/>
  <c r="AV17" i="24"/>
  <c r="AU18" i="24"/>
  <c r="A288" i="23"/>
  <c r="B287" i="23"/>
  <c r="C287" i="23" s="1"/>
  <c r="F288" i="23" l="1"/>
  <c r="E288" i="23"/>
  <c r="G288" i="23" s="1"/>
  <c r="AW19" i="24" s="1"/>
  <c r="D288" i="23"/>
  <c r="AV18" i="24"/>
  <c r="AU19" i="24"/>
  <c r="A289" i="23"/>
  <c r="B288" i="23"/>
  <c r="C288" i="23" s="1"/>
  <c r="F289" i="23" l="1"/>
  <c r="E289" i="23"/>
  <c r="G289" i="23" s="1"/>
  <c r="AW20" i="24" s="1"/>
  <c r="D289" i="23"/>
  <c r="AV19" i="24"/>
  <c r="AU20" i="24"/>
  <c r="A290" i="23"/>
  <c r="B289" i="23"/>
  <c r="C289" i="23" s="1"/>
  <c r="AV20" i="24" l="1"/>
  <c r="F290" i="23"/>
  <c r="E290" i="23"/>
  <c r="G290" i="23" s="1"/>
  <c r="AW21" i="24" s="1"/>
  <c r="D290" i="23"/>
  <c r="AU21" i="24"/>
  <c r="A291" i="23"/>
  <c r="B290" i="23"/>
  <c r="C290" i="23" s="1"/>
  <c r="AV21" i="24" l="1"/>
  <c r="F291" i="23"/>
  <c r="E291" i="23"/>
  <c r="G291" i="23" s="1"/>
  <c r="AW22" i="24" s="1"/>
  <c r="D291" i="23"/>
  <c r="AU22" i="24"/>
  <c r="A292" i="23"/>
  <c r="B291" i="23"/>
  <c r="C291" i="23" s="1"/>
  <c r="E292" i="23" l="1"/>
  <c r="G292" i="23" s="1"/>
  <c r="AW23" i="24" s="1"/>
  <c r="D292" i="23"/>
  <c r="F292" i="23"/>
  <c r="AV22" i="24"/>
  <c r="AU23" i="24"/>
  <c r="AV23" i="24" s="1"/>
  <c r="A293" i="23"/>
  <c r="B292" i="23"/>
  <c r="C292" i="23" s="1"/>
  <c r="D293" i="23" l="1"/>
  <c r="F293" i="23"/>
  <c r="E293" i="23"/>
  <c r="G293" i="23" s="1"/>
  <c r="AW24" i="24" s="1"/>
  <c r="AU24" i="24"/>
  <c r="A294" i="23"/>
  <c r="B293" i="23"/>
  <c r="C293" i="23" s="1"/>
  <c r="E294" i="23" l="1"/>
  <c r="G294" i="23" s="1"/>
  <c r="AW25" i="24" s="1"/>
  <c r="D294" i="23"/>
  <c r="F294" i="23"/>
  <c r="AV24" i="24"/>
  <c r="AU25" i="24"/>
  <c r="AV25" i="24" s="1"/>
  <c r="A295" i="23"/>
  <c r="B294" i="23"/>
  <c r="C294" i="23" s="1"/>
  <c r="F295" i="23" l="1"/>
  <c r="E295" i="23"/>
  <c r="G295" i="23" s="1"/>
  <c r="AW26" i="24" s="1"/>
  <c r="D295" i="23"/>
  <c r="AU26" i="24"/>
  <c r="A296" i="23"/>
  <c r="B295" i="23"/>
  <c r="C295" i="23" s="1"/>
  <c r="AV26" i="24" l="1"/>
  <c r="F296" i="23"/>
  <c r="E296" i="23"/>
  <c r="G296" i="23" s="1"/>
  <c r="AW27" i="24" s="1"/>
  <c r="D296" i="23"/>
  <c r="AU27" i="24"/>
  <c r="A297" i="23"/>
  <c r="B296" i="23"/>
  <c r="C296" i="23" s="1"/>
  <c r="AV27" i="24" l="1"/>
  <c r="E297" i="23"/>
  <c r="G297" i="23" s="1"/>
  <c r="AW28" i="24" s="1"/>
  <c r="F297" i="23"/>
  <c r="D297" i="23"/>
  <c r="AU28" i="24"/>
  <c r="A298" i="23"/>
  <c r="B297" i="23"/>
  <c r="C297" i="23" s="1"/>
  <c r="AV28" i="24" l="1"/>
  <c r="E298" i="23"/>
  <c r="G298" i="23" s="1"/>
  <c r="AW29" i="24" s="1"/>
  <c r="F298" i="23"/>
  <c r="D298" i="23"/>
  <c r="AU29" i="24"/>
  <c r="A299" i="23"/>
  <c r="B298" i="23"/>
  <c r="C298" i="23" s="1"/>
  <c r="AV29" i="24" l="1"/>
  <c r="E299" i="23"/>
  <c r="G299" i="23" s="1"/>
  <c r="AW30" i="24" s="1"/>
  <c r="D299" i="23"/>
  <c r="F299" i="23"/>
  <c r="AU30" i="24"/>
  <c r="A300" i="23"/>
  <c r="B299" i="23"/>
  <c r="C299" i="23" s="1"/>
  <c r="AV30" i="24" l="1"/>
  <c r="D300" i="23"/>
  <c r="E300" i="23"/>
  <c r="G300" i="23" s="1"/>
  <c r="AW31" i="24" s="1"/>
  <c r="F300" i="23"/>
  <c r="AU31" i="24"/>
  <c r="A301" i="23"/>
  <c r="B300" i="23"/>
  <c r="C300" i="23" s="1"/>
  <c r="AV31" i="24" l="1"/>
  <c r="E301" i="23"/>
  <c r="G301" i="23" s="1"/>
  <c r="AW32" i="24" s="1"/>
  <c r="D301" i="23"/>
  <c r="F301" i="23"/>
  <c r="AU32" i="24"/>
  <c r="A302" i="23"/>
  <c r="B301" i="23"/>
  <c r="C301" i="23" s="1"/>
  <c r="AV32" i="24" l="1"/>
  <c r="F302" i="23"/>
  <c r="E302" i="23"/>
  <c r="G302" i="23" s="1"/>
  <c r="AW33" i="24" s="1"/>
  <c r="D302" i="23"/>
  <c r="AU33" i="24"/>
  <c r="A303" i="23"/>
  <c r="B302" i="23"/>
  <c r="C302" i="23" s="1"/>
  <c r="AV33" i="24" l="1"/>
  <c r="F303" i="23"/>
  <c r="E303" i="23"/>
  <c r="G303" i="23" s="1"/>
  <c r="AW34" i="24" s="1"/>
  <c r="D303" i="23"/>
  <c r="AU34" i="24"/>
  <c r="A304" i="23"/>
  <c r="B303" i="23"/>
  <c r="C303" i="23" s="1"/>
  <c r="AV34" i="24" l="1"/>
  <c r="F304" i="23"/>
  <c r="D304" i="23"/>
  <c r="E304" i="23"/>
  <c r="G304" i="23" s="1"/>
  <c r="AW35" i="24" s="1"/>
  <c r="AU35" i="24"/>
  <c r="A305" i="23"/>
  <c r="B304" i="23"/>
  <c r="C304" i="23" s="1"/>
  <c r="AV35" i="24" l="1"/>
  <c r="F305" i="23"/>
  <c r="D305" i="23"/>
  <c r="AU36" i="24"/>
  <c r="A306" i="23"/>
  <c r="AW36" i="24"/>
  <c r="B305" i="23"/>
  <c r="C305" i="23" s="1"/>
  <c r="F306" i="23" l="1"/>
  <c r="E306" i="23"/>
  <c r="G306" i="23" s="1"/>
  <c r="AW37" i="24" s="1"/>
  <c r="D306" i="23"/>
  <c r="AV36" i="24"/>
  <c r="AU37" i="24"/>
  <c r="A307" i="23"/>
  <c r="B306" i="23"/>
  <c r="C306" i="23" s="1"/>
  <c r="F307" i="23" l="1"/>
  <c r="E307" i="23"/>
  <c r="G307" i="23" s="1"/>
  <c r="AW38" i="24" s="1"/>
  <c r="D307" i="23"/>
  <c r="AV37" i="24"/>
  <c r="AU38" i="24"/>
  <c r="A308" i="23"/>
  <c r="B307" i="23"/>
  <c r="C307" i="23" s="1"/>
  <c r="F308" i="23" l="1"/>
  <c r="E308" i="23"/>
  <c r="G308" i="23" s="1"/>
  <c r="D308" i="23"/>
  <c r="AU39" i="24"/>
  <c r="AV38" i="24"/>
  <c r="A309" i="23"/>
  <c r="B308" i="23"/>
  <c r="C308" i="23" s="1"/>
  <c r="E309" i="23" l="1"/>
  <c r="G309" i="23" s="1"/>
  <c r="BB9" i="24" s="1"/>
  <c r="D309" i="23"/>
  <c r="F309" i="23"/>
  <c r="AV39" i="24"/>
  <c r="AZ9" i="24"/>
  <c r="BA9" i="24" s="1"/>
  <c r="AW39" i="24"/>
  <c r="A310" i="23"/>
  <c r="B309" i="23"/>
  <c r="C309" i="23" s="1"/>
  <c r="D310" i="23" l="1"/>
  <c r="E310" i="23"/>
  <c r="G310" i="23" s="1"/>
  <c r="BB10" i="24" s="1"/>
  <c r="F310" i="23"/>
  <c r="AZ10" i="24"/>
  <c r="A311" i="23"/>
  <c r="B310" i="23"/>
  <c r="C310" i="23" s="1"/>
  <c r="BA10" i="24" l="1"/>
  <c r="D311" i="23"/>
  <c r="F311" i="23"/>
  <c r="E311" i="23"/>
  <c r="G311" i="23" s="1"/>
  <c r="BB11" i="24" s="1"/>
  <c r="AZ11" i="24"/>
  <c r="A312" i="23"/>
  <c r="B311" i="23"/>
  <c r="C311" i="23" s="1"/>
  <c r="BA11" i="24" l="1"/>
  <c r="D312" i="23"/>
  <c r="F312" i="23"/>
  <c r="E312" i="23"/>
  <c r="G312" i="23" s="1"/>
  <c r="BB12" i="24" s="1"/>
  <c r="AZ12" i="24"/>
  <c r="BA12" i="24" s="1"/>
  <c r="A313" i="23"/>
  <c r="B312" i="23"/>
  <c r="C312" i="23" s="1"/>
  <c r="F313" i="23" l="1"/>
  <c r="E313" i="23"/>
  <c r="G313" i="23" s="1"/>
  <c r="BB13" i="24" s="1"/>
  <c r="D313" i="23"/>
  <c r="AZ13" i="24"/>
  <c r="A314" i="23"/>
  <c r="B313" i="23"/>
  <c r="C313" i="23" s="1"/>
  <c r="BA13" i="24" l="1"/>
  <c r="F314" i="23"/>
  <c r="E314" i="23"/>
  <c r="G314" i="23" s="1"/>
  <c r="BB14" i="24" s="1"/>
  <c r="D314" i="23"/>
  <c r="AZ14" i="24"/>
  <c r="A315" i="23"/>
  <c r="B314" i="23"/>
  <c r="C314" i="23" s="1"/>
  <c r="BA14" i="24" l="1"/>
  <c r="F315" i="23"/>
  <c r="E315" i="23"/>
  <c r="G315" i="23" s="1"/>
  <c r="BB15" i="24" s="1"/>
  <c r="D315" i="23"/>
  <c r="AZ15" i="24"/>
  <c r="A316" i="23"/>
  <c r="B315" i="23"/>
  <c r="C315" i="23" s="1"/>
  <c r="BA15" i="24" l="1"/>
  <c r="F316" i="23"/>
  <c r="E316" i="23"/>
  <c r="G316" i="23" s="1"/>
  <c r="BB16" i="24" s="1"/>
  <c r="D316" i="23"/>
  <c r="AZ16" i="24"/>
  <c r="A317" i="23"/>
  <c r="B316" i="23"/>
  <c r="C316" i="23" s="1"/>
  <c r="BA16" i="24" l="1"/>
  <c r="E317" i="23"/>
  <c r="G317" i="23" s="1"/>
  <c r="BB17" i="24" s="1"/>
  <c r="D317" i="23"/>
  <c r="F317" i="23"/>
  <c r="AZ17" i="24"/>
  <c r="A318" i="23"/>
  <c r="B317" i="23"/>
  <c r="C317" i="23" s="1"/>
  <c r="BA17" i="24" l="1"/>
  <c r="D318" i="23"/>
  <c r="F318" i="23"/>
  <c r="E318" i="23"/>
  <c r="G318" i="23" s="1"/>
  <c r="BB18" i="24" s="1"/>
  <c r="AZ18" i="24"/>
  <c r="A319" i="23"/>
  <c r="B318" i="23"/>
  <c r="C318" i="23" s="1"/>
  <c r="BA18" i="24" l="1"/>
  <c r="D319" i="23"/>
  <c r="F319" i="23"/>
  <c r="E319" i="23"/>
  <c r="G319" i="23" s="1"/>
  <c r="BB19" i="24" s="1"/>
  <c r="AZ19" i="24"/>
  <c r="A320" i="23"/>
  <c r="B319" i="23"/>
  <c r="C319" i="23" s="1"/>
  <c r="BA19" i="24" l="1"/>
  <c r="D320" i="23"/>
  <c r="F320" i="23"/>
  <c r="E320" i="23"/>
  <c r="G320" i="23" s="1"/>
  <c r="BB20" i="24" s="1"/>
  <c r="AZ20" i="24"/>
  <c r="A321" i="23"/>
  <c r="B320" i="23"/>
  <c r="C320" i="23" s="1"/>
  <c r="BA20" i="24" l="1"/>
  <c r="F321" i="23"/>
  <c r="D321" i="23"/>
  <c r="E321" i="23"/>
  <c r="G321" i="23" s="1"/>
  <c r="BB21" i="24" s="1"/>
  <c r="AZ21" i="24"/>
  <c r="A322" i="23"/>
  <c r="B321" i="23"/>
  <c r="C321" i="23" s="1"/>
  <c r="BA21" i="24" l="1"/>
  <c r="F322" i="23"/>
  <c r="E322" i="23"/>
  <c r="G322" i="23" s="1"/>
  <c r="BB22" i="24" s="1"/>
  <c r="D322" i="23"/>
  <c r="AZ22" i="24"/>
  <c r="A323" i="23"/>
  <c r="B322" i="23"/>
  <c r="C322" i="23" s="1"/>
  <c r="BA22" i="24" l="1"/>
  <c r="F323" i="23"/>
  <c r="E323" i="23"/>
  <c r="G323" i="23" s="1"/>
  <c r="BB23" i="24" s="1"/>
  <c r="D323" i="23"/>
  <c r="AZ23" i="24"/>
  <c r="A324" i="23"/>
  <c r="B323" i="23"/>
  <c r="C323" i="23" s="1"/>
  <c r="BA23" i="24" l="1"/>
  <c r="F324" i="23"/>
  <c r="E324" i="23"/>
  <c r="G324" i="23" s="1"/>
  <c r="BB24" i="24" s="1"/>
  <c r="D324" i="23"/>
  <c r="AZ24" i="24"/>
  <c r="A325" i="23"/>
  <c r="B324" i="23"/>
  <c r="C324" i="23" s="1"/>
  <c r="BA24" i="24" l="1"/>
  <c r="E325" i="23"/>
  <c r="G325" i="23" s="1"/>
  <c r="BB25" i="24" s="1"/>
  <c r="D325" i="23"/>
  <c r="F325" i="23"/>
  <c r="AZ25" i="24"/>
  <c r="A326" i="23"/>
  <c r="B325" i="23"/>
  <c r="C325" i="23" s="1"/>
  <c r="BA25" i="24" l="1"/>
  <c r="D326" i="23"/>
  <c r="F326" i="23"/>
  <c r="E326" i="23"/>
  <c r="G326" i="23" s="1"/>
  <c r="BB26" i="24" s="1"/>
  <c r="AZ26" i="24"/>
  <c r="A327" i="23"/>
  <c r="B326" i="23"/>
  <c r="C326" i="23" s="1"/>
  <c r="BA26" i="24" l="1"/>
  <c r="D327" i="23"/>
  <c r="F327" i="23"/>
  <c r="E327" i="23"/>
  <c r="G327" i="23" s="1"/>
  <c r="BB27" i="24" s="1"/>
  <c r="AZ27" i="24"/>
  <c r="A328" i="23"/>
  <c r="B327" i="23"/>
  <c r="C327" i="23" s="1"/>
  <c r="BA27" i="24" l="1"/>
  <c r="D328" i="23"/>
  <c r="E328" i="23"/>
  <c r="G328" i="23" s="1"/>
  <c r="BB28" i="24" s="1"/>
  <c r="F328" i="23"/>
  <c r="AZ28" i="24"/>
  <c r="A329" i="23"/>
  <c r="B328" i="23"/>
  <c r="C328" i="23" s="1"/>
  <c r="BA28" i="24" l="1"/>
  <c r="F329" i="23"/>
  <c r="E329" i="23"/>
  <c r="G329" i="23" s="1"/>
  <c r="BB29" i="24" s="1"/>
  <c r="D329" i="23"/>
  <c r="AZ29" i="24"/>
  <c r="A330" i="23"/>
  <c r="B329" i="23"/>
  <c r="C329" i="23" s="1"/>
  <c r="BA29" i="24" l="1"/>
  <c r="F330" i="23"/>
  <c r="E330" i="23"/>
  <c r="G330" i="23" s="1"/>
  <c r="BB30" i="24" s="1"/>
  <c r="D330" i="23"/>
  <c r="AZ30" i="24"/>
  <c r="A331" i="23"/>
  <c r="B330" i="23"/>
  <c r="C330" i="23" s="1"/>
  <c r="BA30" i="24" l="1"/>
  <c r="F331" i="23"/>
  <c r="E331" i="23"/>
  <c r="G331" i="23" s="1"/>
  <c r="BB31" i="24" s="1"/>
  <c r="D331" i="23"/>
  <c r="AZ31" i="24"/>
  <c r="A332" i="23"/>
  <c r="B331" i="23"/>
  <c r="C331" i="23" s="1"/>
  <c r="BA31" i="24" l="1"/>
  <c r="F332" i="23"/>
  <c r="E332" i="23"/>
  <c r="G332" i="23" s="1"/>
  <c r="BB32" i="24" s="1"/>
  <c r="D332" i="23"/>
  <c r="AZ32" i="24"/>
  <c r="A333" i="23"/>
  <c r="B332" i="23"/>
  <c r="C332" i="23" s="1"/>
  <c r="BA32" i="24" l="1"/>
  <c r="E333" i="23"/>
  <c r="G333" i="23" s="1"/>
  <c r="BB33" i="24" s="1"/>
  <c r="D333" i="23"/>
  <c r="F333" i="23"/>
  <c r="AZ33" i="24"/>
  <c r="A334" i="23"/>
  <c r="B333" i="23"/>
  <c r="C333" i="23" s="1"/>
  <c r="BA33" i="24" l="1"/>
  <c r="D334" i="23"/>
  <c r="F334" i="23"/>
  <c r="E334" i="23"/>
  <c r="G334" i="23" s="1"/>
  <c r="BB34" i="24" s="1"/>
  <c r="AZ34" i="24"/>
  <c r="A335" i="23"/>
  <c r="B334" i="23"/>
  <c r="C334" i="23" s="1"/>
  <c r="BA34" i="24" l="1"/>
  <c r="D335" i="23"/>
  <c r="E335" i="23"/>
  <c r="G335" i="23" s="1"/>
  <c r="BB35" i="24" s="1"/>
  <c r="F335" i="23"/>
  <c r="AZ35" i="24"/>
  <c r="A336" i="23"/>
  <c r="B335" i="23"/>
  <c r="C335" i="23" s="1"/>
  <c r="D336" i="23" l="1"/>
  <c r="F336" i="23"/>
  <c r="AZ36" i="24"/>
  <c r="BA35" i="24"/>
  <c r="AZ37" i="24"/>
  <c r="A337" i="23"/>
  <c r="BB36" i="24"/>
  <c r="B336" i="23"/>
  <c r="C336" i="23" s="1"/>
  <c r="D337" i="23" l="1"/>
  <c r="BA37" i="24" s="1"/>
  <c r="F337" i="23"/>
  <c r="E337" i="23"/>
  <c r="G337" i="23" s="1"/>
  <c r="BE9" i="24"/>
  <c r="BA36" i="24"/>
  <c r="A338" i="23"/>
  <c r="B337" i="23"/>
  <c r="C337" i="23" s="1"/>
  <c r="F338" i="23" l="1"/>
  <c r="E338" i="23"/>
  <c r="G338" i="23" s="1"/>
  <c r="D338" i="23"/>
  <c r="BF9" i="24" s="1"/>
  <c r="BE40" i="24"/>
  <c r="AZ40" i="24"/>
  <c r="BB37" i="24"/>
  <c r="BE10" i="24"/>
  <c r="A339" i="23"/>
  <c r="B338" i="23"/>
  <c r="C338" i="23" s="1"/>
  <c r="F339" i="23" l="1"/>
  <c r="E339" i="23"/>
  <c r="G339" i="23" s="1"/>
  <c r="D339" i="23"/>
  <c r="BF10" i="24" s="1"/>
  <c r="BG9" i="24"/>
  <c r="BE11" i="24"/>
  <c r="A340" i="23"/>
  <c r="B339" i="23"/>
  <c r="C339" i="23" s="1"/>
  <c r="F340" i="23" l="1"/>
  <c r="E340" i="23"/>
  <c r="G340" i="23" s="1"/>
  <c r="BG11" i="24" s="1"/>
  <c r="D340" i="23"/>
  <c r="BF11" i="24" s="1"/>
  <c r="BG10" i="24"/>
  <c r="BE12" i="24"/>
  <c r="A341" i="23"/>
  <c r="B340" i="23"/>
  <c r="C340" i="23" s="1"/>
  <c r="F341" i="23" l="1"/>
  <c r="E341" i="23"/>
  <c r="G341" i="23" s="1"/>
  <c r="BG12" i="24" s="1"/>
  <c r="D341" i="23"/>
  <c r="BF12" i="24" s="1"/>
  <c r="BE13" i="24"/>
  <c r="A342" i="23"/>
  <c r="B341" i="23"/>
  <c r="C341" i="23" s="1"/>
  <c r="E342" i="23" l="1"/>
  <c r="G342" i="23" s="1"/>
  <c r="BG13" i="24" s="1"/>
  <c r="D342" i="23"/>
  <c r="BF13" i="24" s="1"/>
  <c r="F342" i="23"/>
  <c r="BE14" i="24"/>
  <c r="A343" i="23"/>
  <c r="B342" i="23"/>
  <c r="C342" i="23" s="1"/>
  <c r="D343" i="23" l="1"/>
  <c r="BF14" i="24" s="1"/>
  <c r="F343" i="23"/>
  <c r="E343" i="23"/>
  <c r="G343" i="23" s="1"/>
  <c r="BG14" i="24" s="1"/>
  <c r="BE15" i="24"/>
  <c r="A344" i="23"/>
  <c r="B343" i="23"/>
  <c r="C343" i="23" s="1"/>
  <c r="D344" i="23" l="1"/>
  <c r="BF15" i="24" s="1"/>
  <c r="F344" i="23"/>
  <c r="E344" i="23"/>
  <c r="G344" i="23" s="1"/>
  <c r="BG15" i="24" s="1"/>
  <c r="BE16" i="24"/>
  <c r="A345" i="23"/>
  <c r="B344" i="23"/>
  <c r="C344" i="23" s="1"/>
  <c r="D345" i="23" l="1"/>
  <c r="BF16" i="24" s="1"/>
  <c r="F345" i="23"/>
  <c r="E345" i="23"/>
  <c r="G345" i="23" s="1"/>
  <c r="BG16" i="24" s="1"/>
  <c r="BE17" i="24"/>
  <c r="A346" i="23"/>
  <c r="B345" i="23"/>
  <c r="C345" i="23" s="1"/>
  <c r="F346" i="23" l="1"/>
  <c r="E346" i="23"/>
  <c r="G346" i="23" s="1"/>
  <c r="BG17" i="24" s="1"/>
  <c r="D346" i="23"/>
  <c r="BF17" i="24" s="1"/>
  <c r="BE18" i="24"/>
  <c r="A347" i="23"/>
  <c r="B346" i="23"/>
  <c r="C346" i="23" s="1"/>
  <c r="F347" i="23" l="1"/>
  <c r="E347" i="23"/>
  <c r="G347" i="23" s="1"/>
  <c r="BG18" i="24" s="1"/>
  <c r="D347" i="23"/>
  <c r="BF18" i="24" s="1"/>
  <c r="BE19" i="24"/>
  <c r="A348" i="23"/>
  <c r="B347" i="23"/>
  <c r="C347" i="23" s="1"/>
  <c r="F348" i="23" l="1"/>
  <c r="E348" i="23"/>
  <c r="G348" i="23" s="1"/>
  <c r="BG19" i="24" s="1"/>
  <c r="D348" i="23"/>
  <c r="BF19" i="24" s="1"/>
  <c r="BE20" i="24"/>
  <c r="A349" i="23"/>
  <c r="B348" i="23"/>
  <c r="C348" i="23" s="1"/>
  <c r="F349" i="23" l="1"/>
  <c r="E349" i="23"/>
  <c r="G349" i="23" s="1"/>
  <c r="BG20" i="24" s="1"/>
  <c r="D349" i="23"/>
  <c r="BF20" i="24" s="1"/>
  <c r="BE21" i="24"/>
  <c r="A350" i="23"/>
  <c r="B349" i="23"/>
  <c r="C349" i="23" s="1"/>
  <c r="E350" i="23" l="1"/>
  <c r="G350" i="23" s="1"/>
  <c r="BG21" i="24" s="1"/>
  <c r="D350" i="23"/>
  <c r="BF21" i="24" s="1"/>
  <c r="F350" i="23"/>
  <c r="BE22" i="24"/>
  <c r="A351" i="23"/>
  <c r="B350" i="23"/>
  <c r="C350" i="23" s="1"/>
  <c r="D351" i="23" l="1"/>
  <c r="BF22" i="24" s="1"/>
  <c r="F351" i="23"/>
  <c r="E351" i="23"/>
  <c r="G351" i="23" s="1"/>
  <c r="BG22" i="24" s="1"/>
  <c r="BE23" i="24"/>
  <c r="A352" i="23"/>
  <c r="B351" i="23"/>
  <c r="C351" i="23" s="1"/>
  <c r="D352" i="23" l="1"/>
  <c r="BF23" i="24" s="1"/>
  <c r="F352" i="23"/>
  <c r="E352" i="23"/>
  <c r="G352" i="23" s="1"/>
  <c r="BG23" i="24" s="1"/>
  <c r="BE24" i="24"/>
  <c r="A353" i="23"/>
  <c r="B352" i="23"/>
  <c r="C352" i="23" s="1"/>
  <c r="D353" i="23" l="1"/>
  <c r="BF24" i="24" s="1"/>
  <c r="F353" i="23"/>
  <c r="E353" i="23"/>
  <c r="G353" i="23" s="1"/>
  <c r="BG24" i="24" s="1"/>
  <c r="BE25" i="24"/>
  <c r="A354" i="23"/>
  <c r="B353" i="23"/>
  <c r="C353" i="23" s="1"/>
  <c r="F354" i="23" l="1"/>
  <c r="E354" i="23"/>
  <c r="G354" i="23" s="1"/>
  <c r="BG25" i="24" s="1"/>
  <c r="D354" i="23"/>
  <c r="BF25" i="24" s="1"/>
  <c r="BE26" i="24"/>
  <c r="A355" i="23"/>
  <c r="B354" i="23"/>
  <c r="C354" i="23" s="1"/>
  <c r="F355" i="23" l="1"/>
  <c r="E355" i="23"/>
  <c r="G355" i="23" s="1"/>
  <c r="BG26" i="24" s="1"/>
  <c r="D355" i="23"/>
  <c r="BF26" i="24" s="1"/>
  <c r="BE27" i="24"/>
  <c r="A356" i="23"/>
  <c r="B355" i="23"/>
  <c r="C355" i="23" s="1"/>
  <c r="F356" i="23" l="1"/>
  <c r="E356" i="23"/>
  <c r="G356" i="23" s="1"/>
  <c r="BG27" i="24" s="1"/>
  <c r="D356" i="23"/>
  <c r="BF27" i="24" s="1"/>
  <c r="BE28" i="24"/>
  <c r="A357" i="23"/>
  <c r="B356" i="23"/>
  <c r="C356" i="23" s="1"/>
  <c r="F357" i="23" l="1"/>
  <c r="E357" i="23"/>
  <c r="G357" i="23" s="1"/>
  <c r="BG28" i="24" s="1"/>
  <c r="D357" i="23"/>
  <c r="BF28" i="24" s="1"/>
  <c r="BE29" i="24"/>
  <c r="A358" i="23"/>
  <c r="B357" i="23"/>
  <c r="C357" i="23" s="1"/>
  <c r="E358" i="23" l="1"/>
  <c r="G358" i="23" s="1"/>
  <c r="BG29" i="24" s="1"/>
  <c r="D358" i="23"/>
  <c r="BF29" i="24" s="1"/>
  <c r="F358" i="23"/>
  <c r="BE30" i="24"/>
  <c r="A359" i="23"/>
  <c r="B358" i="23"/>
  <c r="C358" i="23" s="1"/>
  <c r="D359" i="23" l="1"/>
  <c r="BF30" i="24" s="1"/>
  <c r="F359" i="23"/>
  <c r="E359" i="23"/>
  <c r="G359" i="23" s="1"/>
  <c r="BG30" i="24" s="1"/>
  <c r="BE31" i="24"/>
  <c r="A360" i="23"/>
  <c r="B359" i="23"/>
  <c r="C359" i="23" s="1"/>
  <c r="D360" i="23" l="1"/>
  <c r="BF31" i="24" s="1"/>
  <c r="F360" i="23"/>
  <c r="E360" i="23"/>
  <c r="G360" i="23" s="1"/>
  <c r="BG31" i="24" s="1"/>
  <c r="BE32" i="24"/>
  <c r="A361" i="23"/>
  <c r="B360" i="23"/>
  <c r="C360" i="23" s="1"/>
  <c r="D361" i="23" l="1"/>
  <c r="BF32" i="24" s="1"/>
  <c r="F361" i="23"/>
  <c r="E361" i="23"/>
  <c r="G361" i="23" s="1"/>
  <c r="BG32" i="24" s="1"/>
  <c r="BE33" i="24"/>
  <c r="A362" i="23"/>
  <c r="B361" i="23"/>
  <c r="C361" i="23" s="1"/>
  <c r="F362" i="23" l="1"/>
  <c r="E362" i="23"/>
  <c r="G362" i="23" s="1"/>
  <c r="BG33" i="24" s="1"/>
  <c r="D362" i="23"/>
  <c r="BF33" i="24" s="1"/>
  <c r="BE34" i="24"/>
  <c r="A363" i="23"/>
  <c r="B362" i="23"/>
  <c r="C362" i="23" s="1"/>
  <c r="F363" i="23" l="1"/>
  <c r="E363" i="23"/>
  <c r="G363" i="23" s="1"/>
  <c r="BG34" i="24" s="1"/>
  <c r="D363" i="23"/>
  <c r="BF34" i="24" s="1"/>
  <c r="BE35" i="24"/>
  <c r="A364" i="23"/>
  <c r="B363" i="23"/>
  <c r="C363" i="23" s="1"/>
  <c r="F364" i="23" l="1"/>
  <c r="E364" i="23"/>
  <c r="G364" i="23" s="1"/>
  <c r="BG35" i="24" s="1"/>
  <c r="D364" i="23"/>
  <c r="BF35" i="24" s="1"/>
  <c r="BE36" i="24"/>
  <c r="A365" i="23"/>
  <c r="B364" i="23"/>
  <c r="C364" i="23" s="1"/>
  <c r="F365" i="23" l="1"/>
  <c r="E365" i="23"/>
  <c r="G365" i="23" s="1"/>
  <c r="BG36" i="24" s="1"/>
  <c r="D365" i="23"/>
  <c r="BF36" i="24" s="1"/>
  <c r="BE37" i="24"/>
  <c r="A366" i="23"/>
  <c r="B365" i="23"/>
  <c r="C365" i="23" s="1"/>
  <c r="E366" i="23" l="1"/>
  <c r="G366" i="23" s="1"/>
  <c r="BG37" i="24" s="1"/>
  <c r="D366" i="23"/>
  <c r="BF37" i="24" s="1"/>
  <c r="F366" i="23"/>
  <c r="BE38" i="24"/>
  <c r="A367" i="23"/>
  <c r="B366" i="23"/>
  <c r="C366" i="23" s="1"/>
  <c r="D367" i="23" l="1"/>
  <c r="BF38" i="24" s="1"/>
  <c r="F367" i="23"/>
  <c r="E367" i="23"/>
  <c r="G367" i="23" s="1"/>
  <c r="BG38" i="24" s="1"/>
  <c r="BE39" i="24"/>
  <c r="A368" i="23"/>
  <c r="B367" i="23"/>
  <c r="C367" i="23" s="1"/>
  <c r="D368" i="23" l="1"/>
  <c r="BF39" i="24" s="1"/>
  <c r="F368" i="23"/>
  <c r="E368" i="23"/>
  <c r="G368" i="23" s="1"/>
  <c r="BG39" i="24" s="1"/>
  <c r="B368" i="23"/>
  <c r="C368" i="23" s="1"/>
</calcChain>
</file>

<file path=xl/comments1.xml><?xml version="1.0" encoding="utf-8"?>
<comments xmlns="http://schemas.openxmlformats.org/spreadsheetml/2006/main">
  <authors>
    <author>三枝 秀明</author>
  </authors>
  <commentList>
    <comment ref="G2" authorId="0" shapeId="0">
      <text>
        <r>
          <rPr>
            <sz val="9"/>
            <color indexed="81"/>
            <rFont val="ＭＳ Ｐゴシック"/>
            <family val="3"/>
            <charset val="128"/>
          </rPr>
          <t>各団体が入力したものが集約される。</t>
        </r>
      </text>
    </comment>
  </commentList>
</comments>
</file>

<file path=xl/sharedStrings.xml><?xml version="1.0" encoding="utf-8"?>
<sst xmlns="http://schemas.openxmlformats.org/spreadsheetml/2006/main" count="1372" uniqueCount="704">
  <si>
    <t>日</t>
    <rPh sb="0" eb="1">
      <t>ニチ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</si>
  <si>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</si>
  <si>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</si>
  <si>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憲法記念日</t>
    <rPh sb="0" eb="2">
      <t>ケンポウ</t>
    </rPh>
    <rPh sb="2" eb="5">
      <t>キネンビ</t>
    </rPh>
    <phoneticPr fontId="3"/>
  </si>
  <si>
    <t>文化の日</t>
    <rPh sb="0" eb="2">
      <t>ブンカ</t>
    </rPh>
    <rPh sb="3" eb="4">
      <t>ヒ</t>
    </rPh>
    <phoneticPr fontId="3"/>
  </si>
  <si>
    <t>水</t>
    <rPh sb="0" eb="1">
      <t>スイ</t>
    </rPh>
    <phoneticPr fontId="4"/>
  </si>
  <si>
    <t>みどりの日</t>
    <rPh sb="4" eb="5">
      <t>ヒ</t>
    </rPh>
    <phoneticPr fontId="3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</si>
  <si>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</si>
  <si>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</si>
  <si>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</si>
  <si>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成人の日</t>
    <rPh sb="0" eb="2">
      <t>セイジン</t>
    </rPh>
    <rPh sb="3" eb="4">
      <t>ヒ</t>
    </rPh>
    <phoneticPr fontId="3"/>
  </si>
  <si>
    <t>海の日</t>
    <rPh sb="0" eb="1">
      <t>ウミ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</si>
  <si>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</si>
  <si>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</si>
  <si>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地域団体</t>
    <rPh sb="0" eb="2">
      <t>チイキ</t>
    </rPh>
    <rPh sb="2" eb="4">
      <t>ダンタイ</t>
    </rPh>
    <phoneticPr fontId="3"/>
  </si>
  <si>
    <t>港北区・新羽地区</t>
    <rPh sb="0" eb="3">
      <t>コウホクク</t>
    </rPh>
    <rPh sb="4" eb="6">
      <t>ニッパ</t>
    </rPh>
    <rPh sb="6" eb="8">
      <t>チク</t>
    </rPh>
    <phoneticPr fontId="3"/>
  </si>
  <si>
    <t>こどもの日</t>
    <rPh sb="4" eb="5">
      <t>ヒ</t>
    </rPh>
    <phoneticPr fontId="3"/>
  </si>
  <si>
    <t>山の日</t>
    <rPh sb="0" eb="1">
      <t>ヤマ</t>
    </rPh>
    <rPh sb="2" eb="3">
      <t>ヒ</t>
    </rPh>
    <phoneticPr fontId="3"/>
  </si>
  <si>
    <t>体育の日</t>
    <rPh sb="0" eb="2">
      <t>タイイク</t>
    </rPh>
    <rPh sb="3" eb="4">
      <t>ヒ</t>
    </rPh>
    <phoneticPr fontId="3"/>
  </si>
  <si>
    <t>春分の日</t>
    <rPh sb="0" eb="2">
      <t>シュンブン</t>
    </rPh>
    <rPh sb="3" eb="4">
      <t>ヒ</t>
    </rPh>
    <phoneticPr fontId="3"/>
  </si>
  <si>
    <t>元旦</t>
    <rPh sb="0" eb="2">
      <t>ガンタン</t>
    </rPh>
    <phoneticPr fontId="3"/>
  </si>
  <si>
    <t>３校・園・ＣＰ</t>
    <rPh sb="1" eb="2">
      <t>コウ</t>
    </rPh>
    <rPh sb="3" eb="4">
      <t>エン</t>
    </rPh>
    <phoneticPr fontId="3"/>
  </si>
  <si>
    <t>青少年指導員</t>
    <rPh sb="0" eb="3">
      <t>セイショウネン</t>
    </rPh>
    <rPh sb="3" eb="6">
      <t>シドウイン</t>
    </rPh>
    <phoneticPr fontId="3"/>
  </si>
  <si>
    <t>消防団</t>
    <rPh sb="0" eb="3">
      <t>ショウボウダン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</si>
  <si>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</si>
  <si>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</si>
  <si>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曜</t>
    <rPh sb="0" eb="1">
      <t>ヒカリ</t>
    </rPh>
    <phoneticPr fontId="3"/>
  </si>
  <si>
    <t>昭和の日</t>
    <rPh sb="0" eb="2">
      <t>ショウワ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</si>
  <si>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</si>
  <si>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</si>
  <si>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祝</t>
    <rPh sb="0" eb="1">
      <t>シュク</t>
    </rPh>
    <phoneticPr fontId="3"/>
  </si>
  <si>
    <t>a</t>
    <phoneticPr fontId="3"/>
  </si>
  <si>
    <t>赤色</t>
    <rPh sb="0" eb="2">
      <t>アカイロ</t>
    </rPh>
    <phoneticPr fontId="4"/>
  </si>
  <si>
    <t>青色</t>
    <rPh sb="0" eb="2">
      <t>アオイロ</t>
    </rPh>
    <phoneticPr fontId="4"/>
  </si>
  <si>
    <t>土</t>
  </si>
  <si>
    <t>新羽地区関連　年間事業スケジュール表(案)</t>
    <rPh sb="0" eb="2">
      <t>ニッパ</t>
    </rPh>
    <rPh sb="2" eb="4">
      <t>チク</t>
    </rPh>
    <rPh sb="4" eb="6">
      <t>カンレン</t>
    </rPh>
    <rPh sb="7" eb="9">
      <t>ネンカン</t>
    </rPh>
    <rPh sb="9" eb="11">
      <t>ジギョウ</t>
    </rPh>
    <rPh sb="17" eb="18">
      <t>ヒョウ</t>
    </rPh>
    <rPh sb="19" eb="20">
      <t>アン</t>
    </rPh>
    <phoneticPr fontId="3"/>
  </si>
  <si>
    <t>現在</t>
    <rPh sb="0" eb="2">
      <t>ゲンザイ</t>
    </rPh>
    <phoneticPr fontId="3"/>
  </si>
  <si>
    <t>まちともに歩む学校つくり懇話会(新羽小)仮</t>
    <rPh sb="20" eb="21">
      <t>カリ</t>
    </rPh>
    <phoneticPr fontId="3"/>
  </si>
  <si>
    <t>新羽理事会</t>
    <rPh sb="0" eb="2">
      <t>ニッパ</t>
    </rPh>
    <rPh sb="2" eb="5">
      <t>リジカイ</t>
    </rPh>
    <phoneticPr fontId="3"/>
  </si>
  <si>
    <t>第26回新羽地区子ども相撲大会</t>
    <rPh sb="0" eb="1">
      <t>ダイ</t>
    </rPh>
    <rPh sb="3" eb="4">
      <t>カイ</t>
    </rPh>
    <rPh sb="4" eb="6">
      <t>ニッパ</t>
    </rPh>
    <rPh sb="6" eb="8">
      <t>チク</t>
    </rPh>
    <rPh sb="8" eb="9">
      <t>コ</t>
    </rPh>
    <rPh sb="11" eb="13">
      <t>スモウ</t>
    </rPh>
    <rPh sb="13" eb="15">
      <t>タイカイ</t>
    </rPh>
    <phoneticPr fontId="3"/>
  </si>
  <si>
    <t>南,大竹,中央,中之久保,自治会,北新羽役員会</t>
    <phoneticPr fontId="3"/>
  </si>
  <si>
    <t>ひっとプランウォーキング</t>
  </si>
  <si>
    <t>南,大竹,中央,中之久保,自治会,北新羽役員会</t>
  </si>
  <si>
    <t>新羽小ＰＴＡ餅つき大会</t>
    <rPh sb="6" eb="7">
      <t>モチ</t>
    </rPh>
    <rPh sb="9" eb="11">
      <t>タイカイ</t>
    </rPh>
    <phoneticPr fontId="3"/>
  </si>
  <si>
    <t>歳旦祭(杉山)</t>
    <rPh sb="4" eb="6">
      <t>スギヤマ</t>
    </rPh>
    <phoneticPr fontId="3"/>
  </si>
  <si>
    <t>まちとともに歩む学校づくり懇話会(中学)</t>
    <phoneticPr fontId="3"/>
  </si>
  <si>
    <t>横浜市スポーツ推進委員連絡協議会</t>
    <rPh sb="0" eb="3">
      <t>ヨコハマシ</t>
    </rPh>
    <rPh sb="7" eb="9">
      <t>スイシン</t>
    </rPh>
    <rPh sb="9" eb="11">
      <t>イイン</t>
    </rPh>
    <rPh sb="11" eb="13">
      <t>レンラク</t>
    </rPh>
    <rPh sb="13" eb="16">
      <t>キョウギカイ</t>
    </rPh>
    <phoneticPr fontId="3"/>
  </si>
  <si>
    <t>相撲練習</t>
    <rPh sb="0" eb="2">
      <t>スモウ</t>
    </rPh>
    <rPh sb="2" eb="4">
      <t>レンシュウ</t>
    </rPh>
    <phoneticPr fontId="3"/>
  </si>
  <si>
    <t>文化の日
新羽理事会</t>
    <rPh sb="0" eb="2">
      <t>ブンカ</t>
    </rPh>
    <rPh sb="3" eb="4">
      <t>ヒ</t>
    </rPh>
    <phoneticPr fontId="3"/>
  </si>
  <si>
    <t>新羽駅伝練習</t>
    <rPh sb="0" eb="2">
      <t>ニッパ</t>
    </rPh>
    <rPh sb="2" eb="4">
      <t>エキデン</t>
    </rPh>
    <rPh sb="4" eb="6">
      <t>レンシュウ</t>
    </rPh>
    <phoneticPr fontId="3"/>
  </si>
  <si>
    <t/>
  </si>
  <si>
    <t>飯ごう炊飯大会
相撲大会練習</t>
    <rPh sb="5" eb="7">
      <t>タイカイ</t>
    </rPh>
    <phoneticPr fontId="3"/>
  </si>
  <si>
    <t>南,大竹,中央,中之久保,自治会,北新羽役員会
防災訓練（仮）</t>
    <rPh sb="24" eb="26">
      <t>ボウサイ</t>
    </rPh>
    <rPh sb="26" eb="28">
      <t>クンレン</t>
    </rPh>
    <rPh sb="29" eb="30">
      <t>カリ</t>
    </rPh>
    <phoneticPr fontId="3"/>
  </si>
  <si>
    <t>自然体験教室(青指)</t>
  </si>
  <si>
    <t>歳旦祭(北杉山)
新羽役員会</t>
    <rPh sb="4" eb="5">
      <t>キタ</t>
    </rPh>
    <rPh sb="5" eb="7">
      <t>スギヤマ</t>
    </rPh>
    <phoneticPr fontId="3"/>
  </si>
  <si>
    <t>新羽理事会</t>
  </si>
  <si>
    <t>新羽スポーツ推進委員企画委員会</t>
  </si>
  <si>
    <t>防災訓練（仮）</t>
    <rPh sb="0" eb="2">
      <t>ボウサイ</t>
    </rPh>
    <rPh sb="2" eb="4">
      <t>クンレン</t>
    </rPh>
    <rPh sb="5" eb="6">
      <t>カリ</t>
    </rPh>
    <phoneticPr fontId="3"/>
  </si>
  <si>
    <t>さわやかグラウンドゴルフ大会</t>
    <rPh sb="12" eb="14">
      <t>タイカイ</t>
    </rPh>
    <phoneticPr fontId="3"/>
  </si>
  <si>
    <t>新羽地区ペットボトルロケット大会</t>
  </si>
  <si>
    <t>小中学校前期終業式</t>
  </si>
  <si>
    <t>新羽幼稚園運動会</t>
    <rPh sb="0" eb="2">
      <t>ニッパ</t>
    </rPh>
    <rPh sb="2" eb="5">
      <t>ヨウチエン</t>
    </rPh>
    <rPh sb="5" eb="8">
      <t>ウンドウカイ</t>
    </rPh>
    <phoneticPr fontId="3"/>
  </si>
  <si>
    <t>たんぽぽ新羽</t>
  </si>
  <si>
    <t>個別上郷宿泊体験学習
（小学校）</t>
    <rPh sb="12" eb="15">
      <t>ショウガッコウ</t>
    </rPh>
    <phoneticPr fontId="3"/>
  </si>
  <si>
    <t>青少年の健全な育成を進める県民大会</t>
    <rPh sb="0" eb="3">
      <t>セイショウネン</t>
    </rPh>
    <rPh sb="4" eb="6">
      <t>ケンゼン</t>
    </rPh>
    <rPh sb="7" eb="9">
      <t>イクセイ</t>
    </rPh>
    <rPh sb="10" eb="11">
      <t>スス</t>
    </rPh>
    <rPh sb="13" eb="15">
      <t>ケンミン</t>
    </rPh>
    <rPh sb="15" eb="17">
      <t>タイカイ</t>
    </rPh>
    <phoneticPr fontId="3"/>
  </si>
  <si>
    <t>北新羽神輿渡御
北新羽杉山例大祭</t>
    <rPh sb="8" eb="9">
      <t>キタ</t>
    </rPh>
    <rPh sb="9" eb="11">
      <t>ニッパ</t>
    </rPh>
    <rPh sb="13" eb="16">
      <t>レイタイサイ</t>
    </rPh>
    <phoneticPr fontId="3"/>
  </si>
  <si>
    <t>新羽幼運動会予備日</t>
  </si>
  <si>
    <t>「成人の日」を祝う集い（青指）</t>
    <rPh sb="1" eb="3">
      <t>セイジン</t>
    </rPh>
    <rPh sb="4" eb="5">
      <t>ヒ</t>
    </rPh>
    <rPh sb="7" eb="8">
      <t>イワ</t>
    </rPh>
    <rPh sb="9" eb="10">
      <t>ツド</t>
    </rPh>
    <rPh sb="12" eb="14">
      <t>セイシ</t>
    </rPh>
    <phoneticPr fontId="3"/>
  </si>
  <si>
    <t>小机城址祭り</t>
    <rPh sb="0" eb="2">
      <t>コツクエ</t>
    </rPh>
    <rPh sb="2" eb="4">
      <t>ジョウシ</t>
    </rPh>
    <rPh sb="4" eb="5">
      <t>マツ</t>
    </rPh>
    <phoneticPr fontId="3"/>
  </si>
  <si>
    <t>港北区民生児童委員協地区会長会
新羽青指協定例会</t>
  </si>
  <si>
    <t>健民祭準備</t>
  </si>
  <si>
    <t>全国スポ進研究会</t>
    <rPh sb="0" eb="2">
      <t>ゼンコク</t>
    </rPh>
    <rPh sb="4" eb="5">
      <t>シン</t>
    </rPh>
    <rPh sb="5" eb="8">
      <t>ケンキュウカイ</t>
    </rPh>
    <phoneticPr fontId="3"/>
  </si>
  <si>
    <t>連合事務所大掃除</t>
    <rPh sb="0" eb="2">
      <t>レンゴウ</t>
    </rPh>
    <rPh sb="2" eb="4">
      <t>ジム</t>
    </rPh>
    <rPh sb="4" eb="5">
      <t>ショ</t>
    </rPh>
    <rPh sb="5" eb="8">
      <t>オオソウジ</t>
    </rPh>
    <phoneticPr fontId="3"/>
  </si>
  <si>
    <t>小中学校授業開始</t>
    <rPh sb="0" eb="4">
      <t>ショウチュウガッコウ</t>
    </rPh>
    <rPh sb="4" eb="6">
      <t>ジュギョウ</t>
    </rPh>
    <rPh sb="6" eb="8">
      <t>カイシ</t>
    </rPh>
    <phoneticPr fontId="3"/>
  </si>
  <si>
    <t>新羽中卒業式</t>
  </si>
  <si>
    <t>新羽青指協定例会</t>
    <rPh sb="0" eb="2">
      <t>ニッパ</t>
    </rPh>
    <phoneticPr fontId="3"/>
  </si>
  <si>
    <t>新羽中学校体育祭</t>
    <rPh sb="0" eb="2">
      <t>ニッパ</t>
    </rPh>
    <rPh sb="2" eb="5">
      <t>チュウガッコウ</t>
    </rPh>
    <rPh sb="5" eb="8">
      <t>タイイクサイ</t>
    </rPh>
    <phoneticPr fontId="3"/>
  </si>
  <si>
    <t>健民祭準備
港北区民相撲大会</t>
  </si>
  <si>
    <t>横浜市青少年指導員研修会</t>
    <rPh sb="0" eb="3">
      <t>ヨコハマシ</t>
    </rPh>
    <rPh sb="3" eb="6">
      <t>セイショウネン</t>
    </rPh>
    <rPh sb="6" eb="9">
      <t>シドウイン</t>
    </rPh>
    <rPh sb="9" eb="12">
      <t>ケンシュウカイ</t>
    </rPh>
    <phoneticPr fontId="3"/>
  </si>
  <si>
    <t>自治会餅つき大会</t>
    <rPh sb="0" eb="3">
      <t>ジチカイ</t>
    </rPh>
    <rPh sb="3" eb="4">
      <t>モチ</t>
    </rPh>
    <rPh sb="6" eb="8">
      <t>タイカイ</t>
    </rPh>
    <phoneticPr fontId="3"/>
  </si>
  <si>
    <t>新羽地区関係団体慰労会(仮)</t>
    <rPh sb="0" eb="2">
      <t>ニッパ</t>
    </rPh>
    <rPh sb="2" eb="4">
      <t>チク</t>
    </rPh>
    <rPh sb="4" eb="6">
      <t>カンケイ</t>
    </rPh>
    <rPh sb="6" eb="8">
      <t>ダンタイ</t>
    </rPh>
    <rPh sb="8" eb="11">
      <t>イロウカイ</t>
    </rPh>
    <rPh sb="12" eb="13">
      <t>カリ</t>
    </rPh>
    <phoneticPr fontId="3"/>
  </si>
  <si>
    <t xml:space="preserve">消防第七分団夏季訓練会
</t>
    <rPh sb="0" eb="2">
      <t>ショウボウ</t>
    </rPh>
    <rPh sb="2" eb="3">
      <t>ダイ</t>
    </rPh>
    <rPh sb="3" eb="4">
      <t>ナナ</t>
    </rPh>
    <rPh sb="4" eb="6">
      <t>ブンダン</t>
    </rPh>
    <rPh sb="6" eb="8">
      <t>カキ</t>
    </rPh>
    <rPh sb="8" eb="10">
      <t>クンレン</t>
    </rPh>
    <phoneticPr fontId="3"/>
  </si>
  <si>
    <t>相撲大会練習</t>
  </si>
  <si>
    <t>山の日</t>
  </si>
  <si>
    <t>新羽青指協定例会</t>
  </si>
  <si>
    <t>新田祭(ＰＴＡ)</t>
    <rPh sb="0" eb="2">
      <t>ニッタ</t>
    </rPh>
    <rPh sb="2" eb="3">
      <t>マツ</t>
    </rPh>
    <phoneticPr fontId="3"/>
  </si>
  <si>
    <t>港北区グラウンドゴルフ大会予備日(仮</t>
  </si>
  <si>
    <t>新羽小宿泊体験
(6年生)</t>
  </si>
  <si>
    <t>区民生児童委員会長会</t>
  </si>
  <si>
    <t>区民生児童委員会長会
新羽青指協定例会</t>
    <rPh sb="11" eb="13">
      <t>ニッパ</t>
    </rPh>
    <phoneticPr fontId="3"/>
  </si>
  <si>
    <t>オハナ保育園運動会</t>
    <rPh sb="3" eb="6">
      <t>ホイクエン</t>
    </rPh>
    <rPh sb="6" eb="9">
      <t>ウンドウカイ</t>
    </rPh>
    <phoneticPr fontId="3"/>
  </si>
  <si>
    <t>区民生児童委員会長会
新羽青指協定例会</t>
  </si>
  <si>
    <t>区民生児童委員会長会＆委員会
たんぽぽきたにっぱ</t>
    <rPh sb="11" eb="14">
      <t>イインカイ</t>
    </rPh>
    <phoneticPr fontId="3"/>
  </si>
  <si>
    <t>青少年指導員全市統一行動パトロール活動</t>
    <rPh sb="0" eb="3">
      <t>セイショウネン</t>
    </rPh>
    <rPh sb="3" eb="6">
      <t>シドウイン</t>
    </rPh>
    <rPh sb="6" eb="8">
      <t>ゼンシ</t>
    </rPh>
    <phoneticPr fontId="3"/>
  </si>
  <si>
    <t>大新羽音頭練習</t>
    <rPh sb="0" eb="1">
      <t>ダイ</t>
    </rPh>
    <phoneticPr fontId="3"/>
  </si>
  <si>
    <t>子ども会定例会</t>
    <rPh sb="0" eb="1">
      <t>コ</t>
    </rPh>
    <rPh sb="3" eb="4">
      <t>カイ</t>
    </rPh>
    <rPh sb="4" eb="7">
      <t>テイレイカイ</t>
    </rPh>
    <phoneticPr fontId="3"/>
  </si>
  <si>
    <t>新羽小ドリームコンサート</t>
  </si>
  <si>
    <t>子ども会定例会</t>
  </si>
  <si>
    <t>新羽町連合町内会敬老の集い前日準備</t>
    <rPh sb="13" eb="15">
      <t>ゼンジツ</t>
    </rPh>
    <rPh sb="15" eb="17">
      <t>ジュンビ</t>
    </rPh>
    <phoneticPr fontId="3"/>
  </si>
  <si>
    <t>たんぽぽきたにっぱ</t>
  </si>
  <si>
    <t>新羽町連合事務所大掃除</t>
    <rPh sb="0" eb="3">
      <t>ニッパチョウ</t>
    </rPh>
    <rPh sb="3" eb="5">
      <t>レンゴウ</t>
    </rPh>
    <rPh sb="5" eb="7">
      <t>ジム</t>
    </rPh>
    <rPh sb="7" eb="8">
      <t>ショ</t>
    </rPh>
    <rPh sb="8" eb="11">
      <t>オオソウジ</t>
    </rPh>
    <phoneticPr fontId="3"/>
  </si>
  <si>
    <t>大新羽音頭練習</t>
    <rPh sb="0" eb="1">
      <t>ダイ</t>
    </rPh>
    <rPh sb="1" eb="3">
      <t>ニッパ</t>
    </rPh>
    <rPh sb="3" eb="5">
      <t>オンド</t>
    </rPh>
    <rPh sb="5" eb="7">
      <t>レンシュウ</t>
    </rPh>
    <phoneticPr fontId="3"/>
  </si>
  <si>
    <t>新羽小卒業式</t>
  </si>
  <si>
    <t>海の日
自治会子どもお楽しみ会(仮</t>
    <rPh sb="0" eb="1">
      <t>ウミ</t>
    </rPh>
    <rPh sb="2" eb="3">
      <t>ヒ</t>
    </rPh>
    <rPh sb="16" eb="17">
      <t>カリ</t>
    </rPh>
    <phoneticPr fontId="3"/>
  </si>
  <si>
    <t>新羽町連合町内会敬老の集い</t>
    <rPh sb="2" eb="3">
      <t>チョウ</t>
    </rPh>
    <rPh sb="3" eb="5">
      <t>レンゴウ</t>
    </rPh>
    <rPh sb="5" eb="7">
      <t>チョウナイ</t>
    </rPh>
    <rPh sb="7" eb="8">
      <t>カイ</t>
    </rPh>
    <rPh sb="8" eb="10">
      <t>ケイロウ</t>
    </rPh>
    <rPh sb="11" eb="12">
      <t>ツド</t>
    </rPh>
    <phoneticPr fontId="3"/>
  </si>
  <si>
    <t>新羽町餅つき大会</t>
    <rPh sb="0" eb="2">
      <t>ニッパ</t>
    </rPh>
    <rPh sb="2" eb="3">
      <t>チョウ</t>
    </rPh>
    <rPh sb="3" eb="4">
      <t>モチ</t>
    </rPh>
    <rPh sb="6" eb="8">
      <t>タイカイ</t>
    </rPh>
    <phoneticPr fontId="3"/>
  </si>
  <si>
    <t xml:space="preserve">町会長会議
</t>
  </si>
  <si>
    <t>新田小卒業式</t>
  </si>
  <si>
    <t>さわやかスポーツ</t>
  </si>
  <si>
    <t>相撲大会練習</t>
    <rPh sb="0" eb="2">
      <t>スモウ</t>
    </rPh>
    <rPh sb="2" eb="4">
      <t>タイカイ</t>
    </rPh>
    <rPh sb="4" eb="6">
      <t>レンシュウ</t>
    </rPh>
    <phoneticPr fontId="3"/>
  </si>
  <si>
    <t>新羽中文化祭</t>
  </si>
  <si>
    <t xml:space="preserve">
</t>
  </si>
  <si>
    <t>三柱荒神祭
(杉山)</t>
  </si>
  <si>
    <t xml:space="preserve">第27回新羽サマーフェスティバル
</t>
    <rPh sb="0" eb="1">
      <t>ダイ</t>
    </rPh>
    <rPh sb="3" eb="4">
      <t>カイ</t>
    </rPh>
    <rPh sb="4" eb="6">
      <t>ニッパ</t>
    </rPh>
    <phoneticPr fontId="3"/>
  </si>
  <si>
    <t>新羽中合唱コンクール</t>
    <rPh sb="3" eb="5">
      <t>ガッショウ</t>
    </rPh>
    <phoneticPr fontId="3"/>
  </si>
  <si>
    <t>新羽地区社会福祉協議会総会</t>
  </si>
  <si>
    <t>サマーフェスティバル片付け</t>
  </si>
  <si>
    <t>主任児童委員連絡会
子ども会定例会</t>
    <rPh sb="0" eb="2">
      <t>シュニン</t>
    </rPh>
    <rPh sb="2" eb="4">
      <t>ジドウ</t>
    </rPh>
    <rPh sb="4" eb="6">
      <t>イイン</t>
    </rPh>
    <rPh sb="6" eb="8">
      <t>レンラク</t>
    </rPh>
    <rPh sb="8" eb="9">
      <t>カイ</t>
    </rPh>
    <phoneticPr fontId="3"/>
  </si>
  <si>
    <t>主任児童委員連絡会</t>
    <rPh sb="0" eb="2">
      <t>シュニン</t>
    </rPh>
    <rPh sb="2" eb="4">
      <t>ジドウ</t>
    </rPh>
    <rPh sb="4" eb="6">
      <t>イイン</t>
    </rPh>
    <rPh sb="6" eb="9">
      <t>レンラクカイ</t>
    </rPh>
    <phoneticPr fontId="3"/>
  </si>
  <si>
    <t>小中学校授業終了</t>
    <rPh sb="4" eb="6">
      <t>ジュギョウ</t>
    </rPh>
    <rPh sb="6" eb="8">
      <t>シュウリョウ</t>
    </rPh>
    <phoneticPr fontId="3"/>
  </si>
  <si>
    <t>新田小運動会</t>
    <rPh sb="3" eb="5">
      <t>ウンドウ</t>
    </rPh>
    <rPh sb="5" eb="6">
      <t>カイ</t>
    </rPh>
    <phoneticPr fontId="3"/>
  </si>
  <si>
    <t>主任児童委員連絡会
子ども会定例会
たんぽぽ新羽</t>
    <rPh sb="0" eb="2">
      <t>シュニン</t>
    </rPh>
    <rPh sb="2" eb="4">
      <t>ジドウ</t>
    </rPh>
    <rPh sb="4" eb="6">
      <t>イイン</t>
    </rPh>
    <rPh sb="6" eb="8">
      <t>レンラク</t>
    </rPh>
    <rPh sb="8" eb="9">
      <t>カイ</t>
    </rPh>
    <rPh sb="10" eb="11">
      <t>コ</t>
    </rPh>
    <rPh sb="13" eb="14">
      <t>カイ</t>
    </rPh>
    <rPh sb="14" eb="17">
      <t>テイレイカイ</t>
    </rPh>
    <phoneticPr fontId="3"/>
  </si>
  <si>
    <t>クリキタ役員会</t>
  </si>
  <si>
    <t>横浜市スポーツ推進委員大会</t>
    <rPh sb="7" eb="9">
      <t>スイシン</t>
    </rPh>
    <rPh sb="9" eb="11">
      <t>イイン</t>
    </rPh>
    <phoneticPr fontId="3"/>
  </si>
  <si>
    <t>連合町会長会議</t>
    <rPh sb="2" eb="3">
      <t>チョウ</t>
    </rPh>
    <phoneticPr fontId="3"/>
  </si>
  <si>
    <t>新羽中学校３年修学旅行</t>
    <rPh sb="0" eb="2">
      <t>ニッパ</t>
    </rPh>
    <rPh sb="2" eb="5">
      <t>チュウガッコウ</t>
    </rPh>
    <rPh sb="6" eb="7">
      <t>ネン</t>
    </rPh>
    <rPh sb="7" eb="9">
      <t>シュウガク</t>
    </rPh>
    <rPh sb="9" eb="11">
      <t>リョコウ</t>
    </rPh>
    <phoneticPr fontId="3"/>
  </si>
  <si>
    <t>連合町会長会議
夏越の大祓神事(杉山</t>
    <rPh sb="16" eb="18">
      <t>スギヤマ</t>
    </rPh>
    <phoneticPr fontId="3"/>
  </si>
  <si>
    <t xml:space="preserve">第45回新羽地区健民祭
</t>
    <rPh sb="0" eb="1">
      <t>ダイ</t>
    </rPh>
    <rPh sb="3" eb="4">
      <t>カイ</t>
    </rPh>
    <rPh sb="4" eb="6">
      <t>ニッパ</t>
    </rPh>
    <rPh sb="6" eb="8">
      <t>チク</t>
    </rPh>
    <rPh sb="8" eb="11">
      <t>ケンミンサイ</t>
    </rPh>
    <phoneticPr fontId="3"/>
  </si>
  <si>
    <t>新田小運動会予備日</t>
    <rPh sb="3" eb="6">
      <t>ウンドウカイ</t>
    </rPh>
    <rPh sb="6" eb="9">
      <t>ヨビビ</t>
    </rPh>
    <phoneticPr fontId="3"/>
  </si>
  <si>
    <t>主任児童委員連絡会
たんぽぽ新羽</t>
    <rPh sb="0" eb="2">
      <t>シュニン</t>
    </rPh>
    <rPh sb="2" eb="4">
      <t>ジドウ</t>
    </rPh>
    <rPh sb="4" eb="6">
      <t>イイン</t>
    </rPh>
    <rPh sb="6" eb="8">
      <t>レンラク</t>
    </rPh>
    <rPh sb="8" eb="9">
      <t>カイ</t>
    </rPh>
    <rPh sb="14" eb="16">
      <t>ニッパ</t>
    </rPh>
    <phoneticPr fontId="3"/>
  </si>
  <si>
    <t>虫送り夏越茅輪くぐり神事(北杉山</t>
  </si>
  <si>
    <t>第21回新羽地区ミニキャンプ</t>
    <rPh sb="0" eb="1">
      <t>ダイ</t>
    </rPh>
    <rPh sb="3" eb="4">
      <t>カイ</t>
    </rPh>
    <phoneticPr fontId="3"/>
  </si>
  <si>
    <t>連合町会長会議
スポ進企画委員会</t>
  </si>
  <si>
    <t>新羽中地域交流会(予定)</t>
    <rPh sb="9" eb="11">
      <t>ヨテイ</t>
    </rPh>
    <phoneticPr fontId="3"/>
  </si>
  <si>
    <t>勤労感謝の日</t>
  </si>
  <si>
    <t>港北区青少年指導員研修会</t>
  </si>
  <si>
    <t>小中学校終了式</t>
    <rPh sb="0" eb="1">
      <t>ショウ</t>
    </rPh>
    <rPh sb="1" eb="4">
      <t>チュウガッコウ</t>
    </rPh>
    <rPh sb="4" eb="6">
      <t>シュウリョウ</t>
    </rPh>
    <rPh sb="6" eb="7">
      <t>シキ</t>
    </rPh>
    <phoneticPr fontId="3"/>
  </si>
  <si>
    <t>港北区青指実行委員会</t>
    <rPh sb="5" eb="7">
      <t>ジッコウ</t>
    </rPh>
    <rPh sb="7" eb="10">
      <t>イインカイ</t>
    </rPh>
    <phoneticPr fontId="3"/>
  </si>
  <si>
    <t>クリキタ役員会</t>
    <phoneticPr fontId="3"/>
  </si>
  <si>
    <t>神奈川県スポ進委員研修会</t>
  </si>
  <si>
    <t>戦没者慰霊祭(杉山)</t>
    <rPh sb="7" eb="9">
      <t>スギヤマ</t>
    </rPh>
    <phoneticPr fontId="3"/>
  </si>
  <si>
    <t>たんぽぽ新羽</t>
    <rPh sb="4" eb="6">
      <t>ニッパ</t>
    </rPh>
    <phoneticPr fontId="3"/>
  </si>
  <si>
    <t>サマーフェスティバル慰労会</t>
  </si>
  <si>
    <t>新羽小宿泊体験
(５年生)</t>
  </si>
  <si>
    <t xml:space="preserve">連合町会長会議
</t>
  </si>
  <si>
    <t xml:space="preserve">クリキタ役員会
</t>
  </si>
  <si>
    <t>第48回港北区民マラソン(仮</t>
    <rPh sb="0" eb="1">
      <t>ダイ</t>
    </rPh>
    <rPh sb="3" eb="4">
      <t>カイ</t>
    </rPh>
    <phoneticPr fontId="3"/>
  </si>
  <si>
    <t>新羽小野島宿泊体験学習(４年</t>
    <rPh sb="13" eb="14">
      <t>ネン</t>
    </rPh>
    <phoneticPr fontId="3"/>
  </si>
  <si>
    <t>にっぱらっぱフェスティバル（予定）</t>
    <rPh sb="14" eb="16">
      <t>ヨテイ</t>
    </rPh>
    <phoneticPr fontId="3"/>
  </si>
  <si>
    <t>連合町会長会議</t>
  </si>
  <si>
    <t xml:space="preserve">新羽小運動会
</t>
  </si>
  <si>
    <t>クリキタ役員会
区民大会相撲練習</t>
  </si>
  <si>
    <t>主任児童委員連絡会
港北区青指実行委員会</t>
    <rPh sb="0" eb="2">
      <t>シュニン</t>
    </rPh>
    <rPh sb="2" eb="4">
      <t>ジドウ</t>
    </rPh>
    <rPh sb="4" eb="6">
      <t>イイン</t>
    </rPh>
    <rPh sb="6" eb="8">
      <t>レンラク</t>
    </rPh>
    <rPh sb="8" eb="9">
      <t>カイ</t>
    </rPh>
    <rPh sb="15" eb="17">
      <t>ジッコウ</t>
    </rPh>
    <rPh sb="17" eb="20">
      <t>イインカイ</t>
    </rPh>
    <phoneticPr fontId="3"/>
  </si>
  <si>
    <t>新羽小運動会予備日</t>
    <rPh sb="0" eb="2">
      <t>ニッパ</t>
    </rPh>
    <rPh sb="2" eb="3">
      <t>ショウ</t>
    </rPh>
    <rPh sb="3" eb="6">
      <t>ウンドウカイ</t>
    </rPh>
    <rPh sb="6" eb="9">
      <t>ヨビビ</t>
    </rPh>
    <phoneticPr fontId="3"/>
  </si>
  <si>
    <t>新羽連合賀詞交換会</t>
  </si>
  <si>
    <t>少年少女スポーツ大会講習(小学校)</t>
  </si>
  <si>
    <t>新羽の日</t>
    <rPh sb="0" eb="2">
      <t>ニッパ</t>
    </rPh>
    <rPh sb="3" eb="4">
      <t>ヒ</t>
    </rPh>
    <phoneticPr fontId="3"/>
  </si>
  <si>
    <t>新羽の日
まちとともに歩む学校づくり懇話会(中学)</t>
    <rPh sb="0" eb="2">
      <t>ニッパ</t>
    </rPh>
    <rPh sb="3" eb="4">
      <t>ヒ</t>
    </rPh>
    <phoneticPr fontId="3"/>
  </si>
  <si>
    <t>あ</t>
    <phoneticPr fontId="3"/>
  </si>
  <si>
    <t>あ</t>
    <phoneticPr fontId="3"/>
  </si>
  <si>
    <t>あ</t>
    <phoneticPr fontId="3"/>
  </si>
  <si>
    <t>あ</t>
    <phoneticPr fontId="3"/>
  </si>
  <si>
    <t>建国記念の日振替</t>
    <rPh sb="0" eb="2">
      <t>ケンコク</t>
    </rPh>
    <rPh sb="2" eb="4">
      <t>キネン</t>
    </rPh>
    <rPh sb="5" eb="6">
      <t>ヒ</t>
    </rPh>
    <rPh sb="6" eb="8">
      <t>フリカエ</t>
    </rPh>
    <phoneticPr fontId="3"/>
  </si>
  <si>
    <t>定例消防団・分団長会議</t>
  </si>
  <si>
    <t>春の火災予防運動～7日</t>
  </si>
  <si>
    <t>新羽幼稚園運動会</t>
  </si>
  <si>
    <t>新羽中中間テスト</t>
  </si>
  <si>
    <t>新羽の日</t>
  </si>
  <si>
    <t>新羽小ＰＴＡ餅つき大会</t>
  </si>
  <si>
    <t>新羽駅伝練習
(現地)</t>
  </si>
  <si>
    <t>港北区消防出初式</t>
  </si>
  <si>
    <t>新羽中学年末テスト</t>
  </si>
  <si>
    <t>全国スポ進委員研究協議会</t>
    <phoneticPr fontId="3"/>
  </si>
  <si>
    <t>ひっとプランウォーキング</t>
    <phoneticPr fontId="3"/>
  </si>
  <si>
    <t>定例消防団・分団長会議</t>
    <phoneticPr fontId="3"/>
  </si>
  <si>
    <t>新羽地区関連団体顔合せ</t>
  </si>
  <si>
    <t>横浜市青少年指導員大会</t>
  </si>
  <si>
    <t xml:space="preserve">定例消防団・分団長会議
</t>
    <phoneticPr fontId="3"/>
  </si>
  <si>
    <t>連合町会長会議
第46回健民祭慰労会</t>
    <phoneticPr fontId="3"/>
  </si>
  <si>
    <t>新羽幼稚園
オハナ保育園</t>
    <rPh sb="0" eb="2">
      <t>ニッパ</t>
    </rPh>
    <rPh sb="2" eb="5">
      <t>ヨウチエン</t>
    </rPh>
    <rPh sb="9" eb="12">
      <t>ホイクエン</t>
    </rPh>
    <phoneticPr fontId="3"/>
  </si>
  <si>
    <t>新羽スポーツ推進委員企画委員会</t>
    <phoneticPr fontId="3"/>
  </si>
  <si>
    <t>南,大竹,中央,中之久保,自治会,北新羽役員会</t>
    <phoneticPr fontId="3"/>
  </si>
  <si>
    <t>横浜市
港北区</t>
    <rPh sb="0" eb="3">
      <t>ヨコハマシ</t>
    </rPh>
    <rPh sb="4" eb="7">
      <t>コウホクク</t>
    </rPh>
    <phoneticPr fontId="3"/>
  </si>
  <si>
    <t xml:space="preserve">新羽地区関連団体顔合せ
</t>
    <phoneticPr fontId="3"/>
  </si>
  <si>
    <t xml:space="preserve">大新羽音頭練習
</t>
    <rPh sb="0" eb="1">
      <t>ダイ</t>
    </rPh>
    <phoneticPr fontId="3"/>
  </si>
  <si>
    <t xml:space="preserve">さわやかスポーツ定例会
</t>
    <rPh sb="8" eb="10">
      <t>テイレイ</t>
    </rPh>
    <rPh sb="10" eb="11">
      <t>カイ</t>
    </rPh>
    <phoneticPr fontId="3"/>
  </si>
  <si>
    <t xml:space="preserve">新羽青指協定例会
</t>
    <rPh sb="0" eb="2">
      <t>ニッパ</t>
    </rPh>
    <phoneticPr fontId="3"/>
  </si>
  <si>
    <t xml:space="preserve">さわやかスポーツ
</t>
    <phoneticPr fontId="3"/>
  </si>
  <si>
    <t xml:space="preserve">横浜市スポーツ推進委員連絡協議会
</t>
    <rPh sb="0" eb="3">
      <t>ヨコハマシ</t>
    </rPh>
    <rPh sb="7" eb="9">
      <t>スイシン</t>
    </rPh>
    <rPh sb="9" eb="11">
      <t>イイン</t>
    </rPh>
    <rPh sb="11" eb="13">
      <t>レンラク</t>
    </rPh>
    <rPh sb="13" eb="16">
      <t>キョウギカイ</t>
    </rPh>
    <phoneticPr fontId="3"/>
  </si>
  <si>
    <t xml:space="preserve">関東スポーツ推進委員研究大会
</t>
    <rPh sb="0" eb="2">
      <t>カントウ</t>
    </rPh>
    <rPh sb="6" eb="8">
      <t>スイシン</t>
    </rPh>
    <rPh sb="8" eb="10">
      <t>イイン</t>
    </rPh>
    <rPh sb="10" eb="12">
      <t>ケンキュウ</t>
    </rPh>
    <rPh sb="12" eb="14">
      <t>タイカイ</t>
    </rPh>
    <phoneticPr fontId="3"/>
  </si>
  <si>
    <t xml:space="preserve">関東スポーツ推進委員研究大会
</t>
    <phoneticPr fontId="3"/>
  </si>
  <si>
    <t xml:space="preserve">さわやかスポーツ
</t>
    <phoneticPr fontId="3"/>
  </si>
  <si>
    <t xml:space="preserve">新羽中学校中間テスト
</t>
    <rPh sb="0" eb="2">
      <t>ニッパ</t>
    </rPh>
    <rPh sb="2" eb="5">
      <t>チュウガッコウ</t>
    </rPh>
    <rPh sb="5" eb="7">
      <t>チュウカン</t>
    </rPh>
    <phoneticPr fontId="3"/>
  </si>
  <si>
    <t xml:space="preserve">新羽理事会
</t>
    <rPh sb="0" eb="2">
      <t>ニッパ</t>
    </rPh>
    <rPh sb="2" eb="5">
      <t>リジカイ</t>
    </rPh>
    <phoneticPr fontId="3"/>
  </si>
  <si>
    <t xml:space="preserve">青少年の健全な育成を進める県民大会
</t>
    <rPh sb="0" eb="3">
      <t>セイショウネン</t>
    </rPh>
    <rPh sb="4" eb="6">
      <t>ケンゼン</t>
    </rPh>
    <rPh sb="7" eb="9">
      <t>イクセイ</t>
    </rPh>
    <rPh sb="10" eb="11">
      <t>スス</t>
    </rPh>
    <rPh sb="13" eb="15">
      <t>ケンミン</t>
    </rPh>
    <rPh sb="15" eb="17">
      <t>タイカイ</t>
    </rPh>
    <phoneticPr fontId="3"/>
  </si>
  <si>
    <t xml:space="preserve">青少年指導員全市統一行動パトロール活動
</t>
    <rPh sb="0" eb="3">
      <t>セイショウネン</t>
    </rPh>
    <rPh sb="3" eb="6">
      <t>シドウイン</t>
    </rPh>
    <rPh sb="6" eb="8">
      <t>ゼンシ</t>
    </rPh>
    <phoneticPr fontId="3"/>
  </si>
  <si>
    <t xml:space="preserve">第22回新羽地区ミニキャンプ
</t>
    <rPh sb="0" eb="1">
      <t>ダイ</t>
    </rPh>
    <rPh sb="3" eb="4">
      <t>カイ</t>
    </rPh>
    <phoneticPr fontId="3"/>
  </si>
  <si>
    <t xml:space="preserve">南,大竹,中央,中之久保,自治会,北新羽役員会
</t>
    <phoneticPr fontId="3"/>
  </si>
  <si>
    <t xml:space="preserve">横浜市スポーツ推進委員連絡協議会
</t>
    <phoneticPr fontId="3"/>
  </si>
  <si>
    <t xml:space="preserve">さわやかスポーツ
</t>
    <phoneticPr fontId="3"/>
  </si>
  <si>
    <t xml:space="preserve">
</t>
    <phoneticPr fontId="3"/>
  </si>
  <si>
    <t xml:space="preserve">世界トライアスロンシリーズ横浜大会
</t>
    <rPh sb="0" eb="2">
      <t>セカイ</t>
    </rPh>
    <phoneticPr fontId="3"/>
  </si>
  <si>
    <t xml:space="preserve">飯ごう炊飯大会
</t>
    <rPh sb="5" eb="7">
      <t>タイカイ</t>
    </rPh>
    <phoneticPr fontId="3"/>
  </si>
  <si>
    <t xml:space="preserve">第26回インディアカ大会
</t>
    <phoneticPr fontId="3"/>
  </si>
  <si>
    <t xml:space="preserve">海の日
</t>
    <rPh sb="0" eb="1">
      <t>ウミ</t>
    </rPh>
    <rPh sb="2" eb="3">
      <t>ヒ</t>
    </rPh>
    <phoneticPr fontId="3"/>
  </si>
  <si>
    <t xml:space="preserve">新羽町連合町内会敬老の集い
</t>
    <phoneticPr fontId="3"/>
  </si>
  <si>
    <t xml:space="preserve">大新羽音頭練習
</t>
    <phoneticPr fontId="3"/>
  </si>
  <si>
    <t xml:space="preserve">横浜市スポーツ推進委員連絡協議会
</t>
    <phoneticPr fontId="3"/>
  </si>
  <si>
    <t xml:space="preserve">新羽小宿泊体験
(５年生)
</t>
  </si>
  <si>
    <t xml:space="preserve">ペットボトルロケット大会
</t>
    <rPh sb="10" eb="12">
      <t>タイカイ</t>
    </rPh>
    <phoneticPr fontId="3"/>
  </si>
  <si>
    <t xml:space="preserve">横浜マラソン2019
</t>
    <phoneticPr fontId="3"/>
  </si>
  <si>
    <t xml:space="preserve">新羽理事会
</t>
    <phoneticPr fontId="3"/>
  </si>
  <si>
    <t xml:space="preserve">南,大竹,中央,中之久保,自治会,北新羽役員会
</t>
    <phoneticPr fontId="3"/>
  </si>
  <si>
    <t xml:space="preserve">
</t>
    <phoneticPr fontId="3"/>
  </si>
  <si>
    <t xml:space="preserve">新羽町自治会餅つき大会
</t>
    <rPh sb="0" eb="3">
      <t>ニッパチョウ</t>
    </rPh>
    <phoneticPr fontId="3"/>
  </si>
  <si>
    <t xml:space="preserve">新羽駅伝練習
</t>
    <phoneticPr fontId="3"/>
  </si>
  <si>
    <t xml:space="preserve">横浜市スポーツ推進委連絡協議会
</t>
    <phoneticPr fontId="3"/>
  </si>
  <si>
    <t xml:space="preserve">さわやかスポーツ定例会
</t>
    <rPh sb="8" eb="10">
      <t>テイレイ</t>
    </rPh>
    <rPh sb="10" eb="11">
      <t>カイ</t>
    </rPh>
    <phoneticPr fontId="3"/>
  </si>
  <si>
    <t xml:space="preserve">第42回新羽地区少年少女スポーツ大会
</t>
    <phoneticPr fontId="3"/>
  </si>
  <si>
    <t xml:space="preserve">大新羽音頭練習
</t>
    <phoneticPr fontId="3"/>
  </si>
  <si>
    <t xml:space="preserve">連合町会長会議
</t>
    <phoneticPr fontId="3"/>
  </si>
  <si>
    <t xml:space="preserve">クリキタ役員会
</t>
    <phoneticPr fontId="3"/>
  </si>
  <si>
    <t xml:space="preserve">新羽地港北港北区青指協定例会
</t>
    <phoneticPr fontId="3"/>
  </si>
  <si>
    <t xml:space="preserve">新羽理事会
</t>
    <phoneticPr fontId="3"/>
  </si>
  <si>
    <t xml:space="preserve">南,大竹,中央,中之久保,自治会,北新羽役員会
</t>
    <phoneticPr fontId="3"/>
  </si>
  <si>
    <t xml:space="preserve">連合町会長会議
</t>
    <phoneticPr fontId="3"/>
  </si>
  <si>
    <t xml:space="preserve">クリキタ役員会
</t>
    <phoneticPr fontId="3"/>
  </si>
  <si>
    <t xml:space="preserve">新羽連合賀詞交換会
</t>
    <phoneticPr fontId="3"/>
  </si>
  <si>
    <t xml:space="preserve">連合町会長会議
</t>
    <phoneticPr fontId="3"/>
  </si>
  <si>
    <t xml:space="preserve">クリキタ役員会
</t>
    <phoneticPr fontId="3"/>
  </si>
  <si>
    <t xml:space="preserve">新羽町町内会餅つき大会
</t>
    <rPh sb="3" eb="6">
      <t>チョウナイカイ</t>
    </rPh>
    <phoneticPr fontId="3"/>
  </si>
  <si>
    <t xml:space="preserve">新羽町連合事務所大掃除
</t>
    <phoneticPr fontId="3"/>
  </si>
  <si>
    <t xml:space="preserve">連合町会長会議
</t>
    <phoneticPr fontId="3"/>
  </si>
  <si>
    <t xml:space="preserve">勤労感謝の日
</t>
    <phoneticPr fontId="3"/>
  </si>
  <si>
    <t xml:space="preserve">文化の日
新羽理事会
</t>
    <phoneticPr fontId="3"/>
  </si>
  <si>
    <t xml:space="preserve">ハナミズキ植樹
ラグビーWC決勝
</t>
    <rPh sb="5" eb="7">
      <t>ショクジュ</t>
    </rPh>
    <rPh sb="14" eb="16">
      <t>ケッショウ</t>
    </rPh>
    <phoneticPr fontId="3"/>
  </si>
  <si>
    <t xml:space="preserve">ラグビーWC準決勝
</t>
    <rPh sb="6" eb="9">
      <t>ジュンケッショウ</t>
    </rPh>
    <phoneticPr fontId="3"/>
  </si>
  <si>
    <t xml:space="preserve">第46回健民祭前日準備
</t>
    <rPh sb="0" eb="1">
      <t>ダイ</t>
    </rPh>
    <phoneticPr fontId="3"/>
  </si>
  <si>
    <t xml:space="preserve">ラグビーWC
</t>
    <phoneticPr fontId="3"/>
  </si>
  <si>
    <t xml:space="preserve">敬老の日
</t>
    <phoneticPr fontId="3"/>
  </si>
  <si>
    <t xml:space="preserve">新羽町連合町内会敬老の集い前日準備
</t>
    <phoneticPr fontId="3"/>
  </si>
  <si>
    <t xml:space="preserve">健民祭準備
港北区民相撲大会
</t>
    <phoneticPr fontId="3"/>
  </si>
  <si>
    <t xml:space="preserve">相撲練習
</t>
    <phoneticPr fontId="3"/>
  </si>
  <si>
    <t xml:space="preserve">アフリカ開発会議
</t>
    <rPh sb="4" eb="6">
      <t>カイハツ</t>
    </rPh>
    <rPh sb="6" eb="8">
      <t>カイギ</t>
    </rPh>
    <phoneticPr fontId="3"/>
  </si>
  <si>
    <t xml:space="preserve">第46回新羽地区健民祭全体会
</t>
    <phoneticPr fontId="3"/>
  </si>
  <si>
    <t xml:space="preserve">定例消防団・分団長会議
</t>
    <phoneticPr fontId="3"/>
  </si>
  <si>
    <t xml:space="preserve">第28回新羽サマーフェスティバル
</t>
    <rPh sb="0" eb="1">
      <t>ダイ</t>
    </rPh>
    <rPh sb="3" eb="4">
      <t>カイ</t>
    </rPh>
    <rPh sb="4" eb="6">
      <t>ニッパ</t>
    </rPh>
    <phoneticPr fontId="3"/>
  </si>
  <si>
    <t xml:space="preserve">サマーフェスティバル片付け
</t>
    <phoneticPr fontId="3"/>
  </si>
  <si>
    <t xml:space="preserve">クリキタ役員会
</t>
    <phoneticPr fontId="3"/>
  </si>
  <si>
    <t xml:space="preserve">参議院議員選挙
</t>
    <rPh sb="0" eb="3">
      <t>サンギイン</t>
    </rPh>
    <rPh sb="3" eb="5">
      <t>ギイン</t>
    </rPh>
    <rPh sb="5" eb="7">
      <t>センキョ</t>
    </rPh>
    <phoneticPr fontId="3"/>
  </si>
  <si>
    <t xml:space="preserve">区制80周年記念式典ふるさと港北ふれあいまつり
</t>
    <rPh sb="0" eb="2">
      <t>クセイ</t>
    </rPh>
    <rPh sb="4" eb="6">
      <t>シュウネン</t>
    </rPh>
    <rPh sb="6" eb="8">
      <t>キネン</t>
    </rPh>
    <rPh sb="8" eb="10">
      <t>シキテン</t>
    </rPh>
    <rPh sb="14" eb="16">
      <t>コウホク</t>
    </rPh>
    <phoneticPr fontId="3"/>
  </si>
  <si>
    <t xml:space="preserve">天皇陛下退位
</t>
    <rPh sb="0" eb="2">
      <t>テンノウ</t>
    </rPh>
    <rPh sb="2" eb="4">
      <t>ヘイカ</t>
    </rPh>
    <rPh sb="4" eb="6">
      <t>タイイ</t>
    </rPh>
    <phoneticPr fontId="3"/>
  </si>
  <si>
    <t xml:space="preserve">統一地方選挙
</t>
    <rPh sb="0" eb="2">
      <t>トウイツ</t>
    </rPh>
    <rPh sb="2" eb="4">
      <t>チホウ</t>
    </rPh>
    <rPh sb="4" eb="6">
      <t>センキョ</t>
    </rPh>
    <phoneticPr fontId="3"/>
  </si>
  <si>
    <t xml:space="preserve">南,大竹,中央,中之久保,自治会,北新羽役員会
</t>
    <phoneticPr fontId="3"/>
  </si>
  <si>
    <t xml:space="preserve">新元号発表
</t>
    <rPh sb="0" eb="3">
      <t>シンゲンゴウ</t>
    </rPh>
    <rPh sb="3" eb="5">
      <t>ハッピョウ</t>
    </rPh>
    <phoneticPr fontId="3"/>
  </si>
  <si>
    <t>ケアプラザ関係</t>
    <rPh sb="5" eb="7">
      <t>カンケイ</t>
    </rPh>
    <phoneticPr fontId="3"/>
  </si>
  <si>
    <t xml:space="preserve">昭和の日
</t>
    <rPh sb="0" eb="2">
      <t>ショウワ</t>
    </rPh>
    <rPh sb="3" eb="4">
      <t>ヒ</t>
    </rPh>
    <phoneticPr fontId="3"/>
  </si>
  <si>
    <t xml:space="preserve">国民の休日
</t>
    <rPh sb="0" eb="2">
      <t>コクミン</t>
    </rPh>
    <rPh sb="3" eb="5">
      <t>キュウジツ</t>
    </rPh>
    <phoneticPr fontId="3"/>
  </si>
  <si>
    <t xml:space="preserve">改元記念日
</t>
    <rPh sb="0" eb="2">
      <t>カイゲン</t>
    </rPh>
    <rPh sb="2" eb="5">
      <t>キネンビ</t>
    </rPh>
    <phoneticPr fontId="3"/>
  </si>
  <si>
    <t xml:space="preserve">憲法記念日
</t>
    <rPh sb="0" eb="2">
      <t>ケンポウ</t>
    </rPh>
    <rPh sb="2" eb="5">
      <t>キネンビ</t>
    </rPh>
    <phoneticPr fontId="3"/>
  </si>
  <si>
    <t xml:space="preserve">みどりの日
</t>
    <rPh sb="4" eb="5">
      <t>ヒ</t>
    </rPh>
    <phoneticPr fontId="3"/>
  </si>
  <si>
    <t xml:space="preserve">こどもの日
</t>
    <rPh sb="4" eb="5">
      <t>ヒ</t>
    </rPh>
    <phoneticPr fontId="3"/>
  </si>
  <si>
    <t xml:space="preserve">（振替）
</t>
    <rPh sb="1" eb="3">
      <t>フリカエ</t>
    </rPh>
    <phoneticPr fontId="3"/>
  </si>
  <si>
    <t xml:space="preserve">山の日
</t>
    <rPh sb="0" eb="1">
      <t>ヤマ</t>
    </rPh>
    <rPh sb="2" eb="3">
      <t>ヒ</t>
    </rPh>
    <phoneticPr fontId="3"/>
  </si>
  <si>
    <t xml:space="preserve">敬老の日
</t>
    <rPh sb="0" eb="2">
      <t>ケイロウ</t>
    </rPh>
    <rPh sb="3" eb="4">
      <t>ヒ</t>
    </rPh>
    <phoneticPr fontId="3"/>
  </si>
  <si>
    <t xml:space="preserve">秋分の日
</t>
    <rPh sb="0" eb="2">
      <t>シュウブン</t>
    </rPh>
    <rPh sb="3" eb="4">
      <t>ヒ</t>
    </rPh>
    <phoneticPr fontId="3"/>
  </si>
  <si>
    <t xml:space="preserve">体育の日
</t>
    <rPh sb="0" eb="2">
      <t>タイイク</t>
    </rPh>
    <rPh sb="3" eb="4">
      <t>ヒ</t>
    </rPh>
    <phoneticPr fontId="3"/>
  </si>
  <si>
    <t xml:space="preserve">即位礼正殿の儀
</t>
    <rPh sb="0" eb="2">
      <t>ソクイ</t>
    </rPh>
    <rPh sb="2" eb="3">
      <t>レイ</t>
    </rPh>
    <rPh sb="3" eb="5">
      <t>セイデン</t>
    </rPh>
    <rPh sb="6" eb="7">
      <t>ギ</t>
    </rPh>
    <phoneticPr fontId="3"/>
  </si>
  <si>
    <t xml:space="preserve">文化の日
</t>
    <rPh sb="0" eb="2">
      <t>ブンカ</t>
    </rPh>
    <rPh sb="3" eb="4">
      <t>ヒ</t>
    </rPh>
    <phoneticPr fontId="3"/>
  </si>
  <si>
    <t xml:space="preserve">勤労感謝の日
</t>
    <rPh sb="0" eb="2">
      <t>キンロウ</t>
    </rPh>
    <rPh sb="2" eb="4">
      <t>カンシャ</t>
    </rPh>
    <rPh sb="5" eb="6">
      <t>ヒ</t>
    </rPh>
    <phoneticPr fontId="3"/>
  </si>
  <si>
    <t xml:space="preserve">元旦
</t>
    <rPh sb="0" eb="2">
      <t>ガンタン</t>
    </rPh>
    <phoneticPr fontId="3"/>
  </si>
  <si>
    <t xml:space="preserve">成人の日
</t>
    <rPh sb="0" eb="2">
      <t>セイジン</t>
    </rPh>
    <rPh sb="3" eb="4">
      <t>ヒ</t>
    </rPh>
    <phoneticPr fontId="3"/>
  </si>
  <si>
    <t xml:space="preserve">建国記念の日
</t>
    <rPh sb="0" eb="2">
      <t>ケンコク</t>
    </rPh>
    <rPh sb="2" eb="4">
      <t>キネン</t>
    </rPh>
    <rPh sb="5" eb="6">
      <t>ヒ</t>
    </rPh>
    <phoneticPr fontId="3"/>
  </si>
  <si>
    <t xml:space="preserve">天皇誕生日
</t>
    <rPh sb="0" eb="2">
      <t>テンノウ</t>
    </rPh>
    <rPh sb="2" eb="5">
      <t>タンジョウビ</t>
    </rPh>
    <phoneticPr fontId="3"/>
  </si>
  <si>
    <t xml:space="preserve">春分の日
</t>
    <rPh sb="0" eb="2">
      <t>シュンブン</t>
    </rPh>
    <rPh sb="3" eb="4">
      <t>ヒ</t>
    </rPh>
    <phoneticPr fontId="3"/>
  </si>
  <si>
    <t>a</t>
    <phoneticPr fontId="3"/>
  </si>
  <si>
    <t>新羽地区関連　年間事業スケジュール表(調整用)</t>
    <rPh sb="0" eb="2">
      <t>ニッパ</t>
    </rPh>
    <rPh sb="2" eb="4">
      <t>チク</t>
    </rPh>
    <rPh sb="4" eb="6">
      <t>カンレン</t>
    </rPh>
    <rPh sb="7" eb="9">
      <t>ネンカン</t>
    </rPh>
    <rPh sb="9" eb="11">
      <t>ジギョウ</t>
    </rPh>
    <rPh sb="17" eb="18">
      <t>ヒョウ</t>
    </rPh>
    <rPh sb="19" eb="22">
      <t>チョウセイヨウ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</si>
  <si>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</si>
  <si>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新羽役員会</t>
    <rPh sb="0" eb="2">
      <t>ニッパ</t>
    </rPh>
    <rPh sb="2" eb="5">
      <t>ヤクインカイ</t>
    </rPh>
    <phoneticPr fontId="3"/>
  </si>
  <si>
    <t>港北区新任スポ進研修会</t>
    <rPh sb="0" eb="3">
      <t>コウホクク</t>
    </rPh>
    <rPh sb="3" eb="5">
      <t>シンニン</t>
    </rPh>
    <rPh sb="7" eb="8">
      <t>シン</t>
    </rPh>
    <rPh sb="8" eb="11">
      <t>ケンシュウカイ</t>
    </rPh>
    <phoneticPr fontId="3"/>
  </si>
  <si>
    <t>港北区スポ進全体研修会
港北区ペットボトルロケット大会（青指）</t>
    <rPh sb="0" eb="3">
      <t>コウホクク</t>
    </rPh>
    <rPh sb="5" eb="6">
      <t>シン</t>
    </rPh>
    <rPh sb="6" eb="8">
      <t>ゼンタイ</t>
    </rPh>
    <rPh sb="8" eb="11">
      <t>ケンシュウカイ</t>
    </rPh>
    <rPh sb="28" eb="30">
      <t>セイシ</t>
    </rPh>
    <phoneticPr fontId="3"/>
  </si>
  <si>
    <t>南,大竹,中央,中之久保,自治会,北新羽役員会
節分祭(北杉山)</t>
    <phoneticPr fontId="3"/>
  </si>
  <si>
    <t>南,大竹,中央,中之久保,自治会,北新羽役員会</t>
    <phoneticPr fontId="3"/>
  </si>
  <si>
    <t>ひっとプランウォーキング</t>
    <phoneticPr fontId="3"/>
  </si>
  <si>
    <t>県スポ進大会
少年少女スポーツ大会講習(小学校)</t>
    <phoneticPr fontId="3"/>
  </si>
  <si>
    <t>第32回港北区グラウンドゴルフ大会</t>
    <phoneticPr fontId="3"/>
  </si>
  <si>
    <t>小中学校入学式</t>
  </si>
  <si>
    <t>宵宮祭(杉山)
新羽役員会</t>
    <rPh sb="8" eb="10">
      <t>ニッパ</t>
    </rPh>
    <rPh sb="10" eb="12">
      <t>ヤクイン</t>
    </rPh>
    <rPh sb="12" eb="13">
      <t>カイ</t>
    </rPh>
    <phoneticPr fontId="3"/>
  </si>
  <si>
    <t>新羽理事会</t>
    <phoneticPr fontId="3"/>
  </si>
  <si>
    <t>消防団小型ポンプ操法競技大会</t>
    <rPh sb="0" eb="3">
      <t>ショウボウダン</t>
    </rPh>
    <rPh sb="12" eb="14">
      <t>タイカイ</t>
    </rPh>
    <phoneticPr fontId="3"/>
  </si>
  <si>
    <t>港北駅伝大会前日準備</t>
    <rPh sb="2" eb="4">
      <t>エキデン</t>
    </rPh>
    <rPh sb="4" eb="6">
      <t>タイカイ</t>
    </rPh>
    <rPh sb="6" eb="8">
      <t>ゼンジツ</t>
    </rPh>
    <rPh sb="8" eb="10">
      <t>ジュンビ</t>
    </rPh>
    <phoneticPr fontId="3"/>
  </si>
  <si>
    <t>新羽中学校３年修学旅行</t>
    <phoneticPr fontId="3"/>
  </si>
  <si>
    <t>新羽役員会</t>
    <rPh sb="0" eb="2">
      <t>ニッパ</t>
    </rPh>
    <rPh sb="2" eb="4">
      <t>ヤクイン</t>
    </rPh>
    <rPh sb="4" eb="5">
      <t>カイ</t>
    </rPh>
    <phoneticPr fontId="3"/>
  </si>
  <si>
    <t>新羽杉山神社例大祭
南,大竹,中央,中之久保,自治会,北新羽役員会</t>
    <phoneticPr fontId="3"/>
  </si>
  <si>
    <t>第34回港北駅伝大会</t>
    <phoneticPr fontId="3"/>
  </si>
  <si>
    <t>新羽地港北区青指協定例会</t>
  </si>
  <si>
    <t>区青指協会長会
たんぽぽ新羽</t>
    <rPh sb="12" eb="14">
      <t>ニッパ</t>
    </rPh>
    <phoneticPr fontId="3"/>
  </si>
  <si>
    <t>個別上郷宿泊体験学習
（小学校）
まちとともに歩む学校づくり懇話会(中学)</t>
  </si>
  <si>
    <t>スポ進委員北部4区交流会</t>
    <phoneticPr fontId="3"/>
  </si>
  <si>
    <t>小中学校後期始業</t>
    <phoneticPr fontId="3"/>
  </si>
  <si>
    <t>区青指協会長会</t>
  </si>
  <si>
    <t xml:space="preserve">新羽消防団訓練会
</t>
  </si>
  <si>
    <t>第41回新羽地区少年少女スポーツ大会</t>
    <phoneticPr fontId="3"/>
  </si>
  <si>
    <t>新羽青指協定例会
区青少年指導員委嘱式
(仮）</t>
    <rPh sb="0" eb="2">
      <t>ニッパ</t>
    </rPh>
    <rPh sb="10" eb="13">
      <t>セイショウネン</t>
    </rPh>
    <rPh sb="13" eb="16">
      <t>シドウイン</t>
    </rPh>
    <rPh sb="16" eb="18">
      <t>イショク</t>
    </rPh>
    <phoneticPr fontId="3"/>
  </si>
  <si>
    <t>第20回新羽地区グラウンドゴルフ大会
県青少年指導員大会</t>
    <rPh sb="0" eb="1">
      <t>ダイ</t>
    </rPh>
    <rPh sb="3" eb="4">
      <t>カイ</t>
    </rPh>
    <rPh sb="4" eb="6">
      <t>ニッパ</t>
    </rPh>
    <rPh sb="6" eb="8">
      <t>チク</t>
    </rPh>
    <rPh sb="16" eb="18">
      <t>タイカイ</t>
    </rPh>
    <rPh sb="19" eb="20">
      <t>ケン</t>
    </rPh>
    <rPh sb="20" eb="23">
      <t>セイショウネン</t>
    </rPh>
    <rPh sb="23" eb="26">
      <t>シドウイン</t>
    </rPh>
    <rPh sb="26" eb="28">
      <t>タイカイ</t>
    </rPh>
    <phoneticPr fontId="3"/>
  </si>
  <si>
    <t>建国記念の日</t>
    <phoneticPr fontId="3"/>
  </si>
  <si>
    <t>トライアスロン世界選手権横浜大会</t>
  </si>
  <si>
    <t>区民生児童委員会長会
さわやかスポーツ</t>
  </si>
  <si>
    <t>区民生児童委員会長会
区青指協会長会
たんぽぽ新羽</t>
    <rPh sb="23" eb="25">
      <t>ニッパ</t>
    </rPh>
    <phoneticPr fontId="3"/>
  </si>
  <si>
    <t>区民生児童委員会長会＆委員会
さわやかスポーツ</t>
    <rPh sb="11" eb="14">
      <t>イインカイ</t>
    </rPh>
    <phoneticPr fontId="3"/>
  </si>
  <si>
    <t>区民生児童委員会長会＆委員会
主任児童委員連絡会
新羽青指協定例会</t>
    <rPh sb="11" eb="14">
      <t>イインカイ</t>
    </rPh>
    <rPh sb="15" eb="17">
      <t>シュニン</t>
    </rPh>
    <rPh sb="17" eb="19">
      <t>ジドウ</t>
    </rPh>
    <rPh sb="19" eb="21">
      <t>イイン</t>
    </rPh>
    <rPh sb="21" eb="23">
      <t>レンラク</t>
    </rPh>
    <rPh sb="23" eb="24">
      <t>カイ</t>
    </rPh>
    <phoneticPr fontId="3"/>
  </si>
  <si>
    <t>区スポ進委員会長会
新羽青指協定例会
港北区青指広報委員会
民生児童委員市大会</t>
    <rPh sb="24" eb="26">
      <t>コウホウ</t>
    </rPh>
    <rPh sb="26" eb="29">
      <t>イインカイ</t>
    </rPh>
    <rPh sb="30" eb="32">
      <t>ミンセイ</t>
    </rPh>
    <rPh sb="32" eb="34">
      <t>ジドウ</t>
    </rPh>
    <rPh sb="34" eb="36">
      <t>イイン</t>
    </rPh>
    <rPh sb="36" eb="37">
      <t>シ</t>
    </rPh>
    <rPh sb="37" eb="39">
      <t>タイカイ</t>
    </rPh>
    <phoneticPr fontId="3"/>
  </si>
  <si>
    <t>体育の日</t>
    <phoneticPr fontId="3"/>
  </si>
  <si>
    <t>五大都市スポーツ推進委員研究集会（京都）</t>
    <phoneticPr fontId="3"/>
  </si>
  <si>
    <t>区スポ進委員会長会
港北区青指広報委員会</t>
    <rPh sb="15" eb="17">
      <t>コウホウ</t>
    </rPh>
    <rPh sb="17" eb="20">
      <t>イインカイ</t>
    </rPh>
    <phoneticPr fontId="3"/>
  </si>
  <si>
    <t>港北区スポーツシンポジウム</t>
  </si>
  <si>
    <t>新羽地区民生児童委員定例会</t>
  </si>
  <si>
    <t>主任児童委員連絡会
区スポ進委員会長会
港北区青指広報委員会</t>
    <rPh sb="0" eb="2">
      <t>シュニン</t>
    </rPh>
    <rPh sb="2" eb="4">
      <t>ジドウ</t>
    </rPh>
    <rPh sb="4" eb="6">
      <t>イイン</t>
    </rPh>
    <rPh sb="6" eb="8">
      <t>レンラク</t>
    </rPh>
    <rPh sb="8" eb="9">
      <t>カイ</t>
    </rPh>
    <rPh sb="25" eb="27">
      <t>コウホウ</t>
    </rPh>
    <rPh sb="27" eb="30">
      <t>イインカイ</t>
    </rPh>
    <phoneticPr fontId="3"/>
  </si>
  <si>
    <t>区スポ進委員会長会
港北区青指広報委員会
主任児童委員連絡会</t>
    <rPh sb="15" eb="17">
      <t>コウホウ</t>
    </rPh>
    <rPh sb="17" eb="20">
      <t>イインカイ</t>
    </rPh>
    <rPh sb="21" eb="23">
      <t>シュニン</t>
    </rPh>
    <rPh sb="23" eb="25">
      <t>ジドウ</t>
    </rPh>
    <rPh sb="25" eb="27">
      <t>イイン</t>
    </rPh>
    <rPh sb="27" eb="29">
      <t>レンラク</t>
    </rPh>
    <rPh sb="29" eb="30">
      <t>カイ</t>
    </rPh>
    <phoneticPr fontId="3"/>
  </si>
  <si>
    <t>第23回港北区ペタンク大会</t>
    <rPh sb="0" eb="1">
      <t>ダイ</t>
    </rPh>
    <rPh sb="3" eb="4">
      <t>カイ</t>
    </rPh>
    <rPh sb="4" eb="7">
      <t>コウホクク</t>
    </rPh>
    <rPh sb="11" eb="13">
      <t>タイカイ</t>
    </rPh>
    <phoneticPr fontId="3"/>
  </si>
  <si>
    <t>新羽地区民生児童委員定例会
さわやかスポーツ</t>
    <rPh sb="0" eb="2">
      <t>ニッパ</t>
    </rPh>
    <rPh sb="2" eb="4">
      <t>チク</t>
    </rPh>
    <rPh sb="4" eb="6">
      <t>ミンセイ</t>
    </rPh>
    <rPh sb="6" eb="8">
      <t>ジドウ</t>
    </rPh>
    <rPh sb="8" eb="10">
      <t>イイン</t>
    </rPh>
    <rPh sb="10" eb="13">
      <t>テイレイカイ</t>
    </rPh>
    <phoneticPr fontId="3"/>
  </si>
  <si>
    <t>新羽地区民生児童委員定例会
さわやかスポーツ</t>
  </si>
  <si>
    <t>主任児童委員連絡会
区スポ進委員会長会
港北区青指広報委員会</t>
    <rPh sb="0" eb="2">
      <t>シュニン</t>
    </rPh>
    <rPh sb="2" eb="4">
      <t>ジドウ</t>
    </rPh>
    <rPh sb="4" eb="6">
      <t>イイン</t>
    </rPh>
    <rPh sb="6" eb="9">
      <t>レンラクカイ</t>
    </rPh>
    <rPh sb="10" eb="11">
      <t>ク</t>
    </rPh>
    <rPh sb="25" eb="27">
      <t>コウホウ</t>
    </rPh>
    <rPh sb="27" eb="30">
      <t>イインカイ</t>
    </rPh>
    <phoneticPr fontId="3"/>
  </si>
  <si>
    <t>子ども会定例会
区スポ進委員会長会
港北区青指広報委員会</t>
  </si>
  <si>
    <t>授業参観・PTA総会　学校説明会・文化スポーツクラブ総会（中学）</t>
    <rPh sb="17" eb="19">
      <t>ブンカ</t>
    </rPh>
    <rPh sb="26" eb="28">
      <t>ソウカイ</t>
    </rPh>
    <rPh sb="29" eb="31">
      <t>チュウガク</t>
    </rPh>
    <phoneticPr fontId="3"/>
  </si>
  <si>
    <t>第23回新羽地区
ペタンク大会</t>
    <phoneticPr fontId="3"/>
  </si>
  <si>
    <t>第45回新羽地区健民祭前日準備</t>
    <rPh sb="0" eb="1">
      <t>ダイ</t>
    </rPh>
    <rPh sb="3" eb="4">
      <t>カイ</t>
    </rPh>
    <rPh sb="4" eb="6">
      <t>ニッパ</t>
    </rPh>
    <rPh sb="6" eb="8">
      <t>チク</t>
    </rPh>
    <rPh sb="8" eb="11">
      <t>ケンミンサイ</t>
    </rPh>
    <rPh sb="11" eb="13">
      <t>ゼンジツ</t>
    </rPh>
    <rPh sb="13" eb="15">
      <t>ジュンビ</t>
    </rPh>
    <phoneticPr fontId="3"/>
  </si>
  <si>
    <t>ふるさと港北ふれあいまつり模擬店
青少年指導員全市統一行動キャンペーン</t>
    <rPh sb="17" eb="20">
      <t>セイショウネン</t>
    </rPh>
    <rPh sb="20" eb="23">
      <t>シドウイン</t>
    </rPh>
    <rPh sb="23" eb="24">
      <t>ゼン</t>
    </rPh>
    <rPh sb="24" eb="25">
      <t>シ</t>
    </rPh>
    <rPh sb="25" eb="27">
      <t>トウイツ</t>
    </rPh>
    <rPh sb="27" eb="29">
      <t>コウドウ</t>
    </rPh>
    <phoneticPr fontId="3"/>
  </si>
  <si>
    <t>第21回新羽地区ミニキャンプ
全市一斉行動パトロール（青指）</t>
    <rPh sb="0" eb="1">
      <t>ダイ</t>
    </rPh>
    <rPh sb="3" eb="4">
      <t>カイ</t>
    </rPh>
    <rPh sb="15" eb="16">
      <t>ゼン</t>
    </rPh>
    <rPh sb="16" eb="17">
      <t>シ</t>
    </rPh>
    <rPh sb="17" eb="19">
      <t>イッセイ</t>
    </rPh>
    <rPh sb="19" eb="21">
      <t>コウドウ</t>
    </rPh>
    <rPh sb="27" eb="29">
      <t>セイシ</t>
    </rPh>
    <phoneticPr fontId="3"/>
  </si>
  <si>
    <t>青少年指導員研修会
第９回シーサイドトライアスロン</t>
    <rPh sb="0" eb="3">
      <t>セイショウネン</t>
    </rPh>
    <rPh sb="3" eb="6">
      <t>シドウイン</t>
    </rPh>
    <rPh sb="6" eb="9">
      <t>ケンシュウカイ</t>
    </rPh>
    <phoneticPr fontId="3"/>
  </si>
  <si>
    <t>第24回インディアカ大会
相撲大会練習</t>
    <phoneticPr fontId="3"/>
  </si>
  <si>
    <t>新羽中学校40周年祝賀会</t>
    <rPh sb="2" eb="5">
      <t>チュウガッコウ</t>
    </rPh>
    <rPh sb="7" eb="9">
      <t>シュウネン</t>
    </rPh>
    <rPh sb="9" eb="12">
      <t>シュクガカイ</t>
    </rPh>
    <phoneticPr fontId="3"/>
  </si>
  <si>
    <t>小中学校終業式</t>
    <rPh sb="0" eb="4">
      <t>ショウチュウガッコウ</t>
    </rPh>
    <rPh sb="4" eb="7">
      <t>シュウギョウシキ</t>
    </rPh>
    <phoneticPr fontId="3"/>
  </si>
  <si>
    <t>新羽小文化スポーツクラブ総会</t>
    <phoneticPr fontId="3"/>
  </si>
  <si>
    <t>第45回新羽地区健民祭全体会</t>
    <phoneticPr fontId="3"/>
  </si>
  <si>
    <t>港北区ペタンク大会予備日</t>
    <rPh sb="0" eb="2">
      <t>コウホク</t>
    </rPh>
    <rPh sb="2" eb="3">
      <t>ク</t>
    </rPh>
    <rPh sb="7" eb="9">
      <t>タイカイ</t>
    </rPh>
    <rPh sb="9" eb="12">
      <t>ヨビビ</t>
    </rPh>
    <phoneticPr fontId="3"/>
  </si>
  <si>
    <t>小中学校授業開始</t>
    <phoneticPr fontId="3"/>
  </si>
  <si>
    <t>第44回健民祭慰労会
連合町会長会議</t>
    <phoneticPr fontId="3"/>
  </si>
  <si>
    <t>新羽の日
新羽小運動会代休
自然教室（中学）</t>
    <rPh sb="0" eb="2">
      <t>ニッパ</t>
    </rPh>
    <rPh sb="3" eb="4">
      <t>ヒ</t>
    </rPh>
    <rPh sb="5" eb="7">
      <t>ニッパ</t>
    </rPh>
    <rPh sb="7" eb="8">
      <t>ショウ</t>
    </rPh>
    <rPh sb="8" eb="11">
      <t>ウンドウカイ</t>
    </rPh>
    <rPh sb="11" eb="12">
      <t>ダイ</t>
    </rPh>
    <rPh sb="12" eb="13">
      <t>キュウ</t>
    </rPh>
    <rPh sb="14" eb="16">
      <t>シゼン</t>
    </rPh>
    <rPh sb="16" eb="18">
      <t>キョウシツ</t>
    </rPh>
    <rPh sb="19" eb="21">
      <t>チュウガク</t>
    </rPh>
    <phoneticPr fontId="3"/>
  </si>
  <si>
    <t>クリキタ役員会
横浜市身体障害者運動会</t>
    <phoneticPr fontId="3"/>
  </si>
  <si>
    <t>横浜マラソン2017
マルナカ祭</t>
    <rPh sb="0" eb="2">
      <t>ヨコハマ</t>
    </rPh>
    <phoneticPr fontId="3"/>
  </si>
  <si>
    <t>自然教室（中学）</t>
    <rPh sb="0" eb="2">
      <t>シゼン</t>
    </rPh>
    <rPh sb="2" eb="4">
      <t>キョウシツ</t>
    </rPh>
    <rPh sb="5" eb="7">
      <t>チュウガク</t>
    </rPh>
    <phoneticPr fontId="3"/>
  </si>
  <si>
    <t>新羽神輿渡御
健民祭準備</t>
    <phoneticPr fontId="3"/>
  </si>
  <si>
    <t>　</t>
    <phoneticPr fontId="3"/>
  </si>
  <si>
    <t>あ</t>
    <phoneticPr fontId="3"/>
  </si>
  <si>
    <t>あああああああああ</t>
    <phoneticPr fontId="3"/>
  </si>
  <si>
    <t>ああああああああ</t>
    <phoneticPr fontId="3"/>
  </si>
  <si>
    <t>振</t>
    <rPh sb="0" eb="1">
      <t>フ</t>
    </rPh>
    <phoneticPr fontId="3"/>
  </si>
  <si>
    <t xml:space="preserve">新羽理事会
秋の火災予防運動～15日
</t>
    <rPh sb="2" eb="4">
      <t>リジ</t>
    </rPh>
    <phoneticPr fontId="3"/>
  </si>
  <si>
    <t xml:space="preserve">大嘗祭
</t>
    <rPh sb="0" eb="3">
      <t>ダイジョウサイ</t>
    </rPh>
    <phoneticPr fontId="3"/>
  </si>
  <si>
    <t xml:space="preserve">定例消防団・分団長会議
</t>
    <rPh sb="2" eb="5">
      <t>ショウボウダン</t>
    </rPh>
    <phoneticPr fontId="3"/>
  </si>
  <si>
    <t xml:space="preserve">開港記念日
</t>
    <rPh sb="0" eb="2">
      <t>カイコウ</t>
    </rPh>
    <rPh sb="2" eb="5">
      <t>キネンビ</t>
    </rPh>
    <phoneticPr fontId="3"/>
  </si>
  <si>
    <t>横浜市スポーツ推進委員連絡協議会</t>
    <rPh sb="0" eb="3">
      <t>ヨコハマシ</t>
    </rPh>
    <rPh sb="7" eb="9">
      <t>スイシン</t>
    </rPh>
    <rPh sb="9" eb="11">
      <t>イイン</t>
    </rPh>
    <rPh sb="11" eb="13">
      <t>レンラク</t>
    </rPh>
    <rPh sb="13" eb="16">
      <t>キョウギカイ</t>
    </rPh>
    <phoneticPr fontId="3"/>
  </si>
  <si>
    <t>新田小授業開始</t>
    <rPh sb="0" eb="2">
      <t>ニッタ</t>
    </rPh>
    <rPh sb="2" eb="3">
      <t>ショウ</t>
    </rPh>
    <rPh sb="3" eb="5">
      <t>ジュギョウ</t>
    </rPh>
    <rPh sb="5" eb="7">
      <t>カイシ</t>
    </rPh>
    <phoneticPr fontId="3"/>
  </si>
  <si>
    <t xml:space="preserve">新羽小後期始業
</t>
    <rPh sb="0" eb="2">
      <t>ニッパ</t>
    </rPh>
    <phoneticPr fontId="3"/>
  </si>
  <si>
    <t xml:space="preserve">新羽小前記終業式
</t>
    <rPh sb="0" eb="2">
      <t>ニッパ</t>
    </rPh>
    <rPh sb="3" eb="5">
      <t>ゼンキ</t>
    </rPh>
    <phoneticPr fontId="3"/>
  </si>
  <si>
    <t xml:space="preserve">オハナ保育園運動会
</t>
    <phoneticPr fontId="3"/>
  </si>
  <si>
    <t xml:space="preserve">新田祭(ＰＴＡ)
</t>
  </si>
  <si>
    <t xml:space="preserve">定例消防団・分団長会議
</t>
    <phoneticPr fontId="3"/>
  </si>
  <si>
    <t xml:space="preserve">新羽小授業終了
</t>
    <rPh sb="0" eb="2">
      <t>ニッパ</t>
    </rPh>
    <rPh sb="3" eb="5">
      <t>ジュギョウ</t>
    </rPh>
    <rPh sb="5" eb="7">
      <t>シュウリョウ</t>
    </rPh>
    <phoneticPr fontId="3"/>
  </si>
  <si>
    <t xml:space="preserve">新羽中授業終了
</t>
    <rPh sb="0" eb="2">
      <t>ニッパ</t>
    </rPh>
    <rPh sb="2" eb="3">
      <t>チュウ</t>
    </rPh>
    <rPh sb="3" eb="5">
      <t>ジュギョウ</t>
    </rPh>
    <rPh sb="5" eb="7">
      <t>シュウリョウ</t>
    </rPh>
    <phoneticPr fontId="3"/>
  </si>
  <si>
    <t xml:space="preserve">区青指協会長会
</t>
  </si>
  <si>
    <t xml:space="preserve">区青指広報委員会
</t>
  </si>
  <si>
    <t xml:space="preserve">区青指広報委員会
</t>
    <rPh sb="3" eb="5">
      <t>コウホウ</t>
    </rPh>
    <rPh sb="5" eb="8">
      <t>イインカイ</t>
    </rPh>
    <phoneticPr fontId="3"/>
  </si>
  <si>
    <t xml:space="preserve">区青指実行委員会
</t>
  </si>
  <si>
    <t xml:space="preserve">区青指実行委員会
</t>
    <rPh sb="3" eb="5">
      <t>ジッコウ</t>
    </rPh>
    <rPh sb="5" eb="8">
      <t>イインカイ</t>
    </rPh>
    <phoneticPr fontId="3"/>
  </si>
  <si>
    <t xml:space="preserve">区青少年指導員研修会
</t>
  </si>
  <si>
    <t xml:space="preserve">区スポ進委員会長会
</t>
  </si>
  <si>
    <t xml:space="preserve">区グラウンドゴルフ大会予備日
</t>
  </si>
  <si>
    <t>ああ</t>
    <phoneticPr fontId="3"/>
  </si>
  <si>
    <t>ああ</t>
    <phoneticPr fontId="3"/>
  </si>
  <si>
    <t>相撲大会練習</t>
    <phoneticPr fontId="3"/>
  </si>
  <si>
    <t>ひっとプランウォーキング</t>
    <phoneticPr fontId="3"/>
  </si>
  <si>
    <t>ひっとプランウォーキング</t>
    <phoneticPr fontId="3"/>
  </si>
  <si>
    <t>たんぽぽきたにっぱ</t>
    <phoneticPr fontId="3"/>
  </si>
  <si>
    <t>新羽の日</t>
    <rPh sb="0" eb="2">
      <t>ニッパ</t>
    </rPh>
    <rPh sb="3" eb="4">
      <t>ヒ</t>
    </rPh>
    <phoneticPr fontId="3"/>
  </si>
  <si>
    <t>未定行事等</t>
    <rPh sb="0" eb="2">
      <t>ミテイ</t>
    </rPh>
    <rPh sb="2" eb="4">
      <t>ギョウジ</t>
    </rPh>
    <rPh sb="4" eb="5">
      <t>トウ</t>
    </rPh>
    <phoneticPr fontId="3"/>
  </si>
  <si>
    <t>新羽CP休館</t>
    <phoneticPr fontId="3"/>
  </si>
  <si>
    <t>新羽CP休館</t>
    <phoneticPr fontId="3"/>
  </si>
  <si>
    <t>新羽CP休館</t>
    <phoneticPr fontId="3"/>
  </si>
  <si>
    <t>たんぽぽにっぱ</t>
    <phoneticPr fontId="3"/>
  </si>
  <si>
    <t>たんぽぽにっぱ</t>
    <phoneticPr fontId="3"/>
  </si>
  <si>
    <t>たんぽぽにっぱ</t>
    <phoneticPr fontId="3"/>
  </si>
  <si>
    <t>たんぽぽにっぱ</t>
    <phoneticPr fontId="3"/>
  </si>
  <si>
    <t>たんぽぽにっぱ</t>
    <phoneticPr fontId="3"/>
  </si>
  <si>
    <t>たんぽぽにっぱ</t>
    <phoneticPr fontId="3"/>
  </si>
  <si>
    <t>たんぽぽにっぱ</t>
    <phoneticPr fontId="3"/>
  </si>
  <si>
    <t>ダイニング28</t>
    <phoneticPr fontId="3"/>
  </si>
  <si>
    <t>カフェ・ド・らんらん</t>
    <phoneticPr fontId="3"/>
  </si>
  <si>
    <t>カフェ・ド・らんらん</t>
    <phoneticPr fontId="3"/>
  </si>
  <si>
    <t>カフェ・ド・らんらん</t>
    <phoneticPr fontId="3"/>
  </si>
  <si>
    <t>共生まつり</t>
    <rPh sb="0" eb="2">
      <t>キョウセイ</t>
    </rPh>
    <phoneticPr fontId="3"/>
  </si>
  <si>
    <t xml:space="preserve">新羽杉山神社例大祭
</t>
    <phoneticPr fontId="3"/>
  </si>
  <si>
    <t>ガード下花植え(仮)</t>
    <rPh sb="3" eb="4">
      <t>シタ</t>
    </rPh>
    <rPh sb="4" eb="5">
      <t>ハナ</t>
    </rPh>
    <rPh sb="5" eb="6">
      <t>ウ</t>
    </rPh>
    <phoneticPr fontId="3"/>
  </si>
  <si>
    <t xml:space="preserve">新羽中学校体育祭(仮)
</t>
    <rPh sb="0" eb="2">
      <t>ニッパ</t>
    </rPh>
    <rPh sb="2" eb="5">
      <t>チュウガッコウ</t>
    </rPh>
    <rPh sb="5" eb="8">
      <t>タイイクサイ</t>
    </rPh>
    <phoneticPr fontId="3"/>
  </si>
  <si>
    <t xml:space="preserve">新羽中学体育祭代休(仮)
</t>
    <rPh sb="0" eb="2">
      <t>ニッパ</t>
    </rPh>
    <rPh sb="2" eb="3">
      <t>チュウ</t>
    </rPh>
    <rPh sb="4" eb="7">
      <t>タイイクサイ</t>
    </rPh>
    <rPh sb="7" eb="9">
      <t>ダイキュウ</t>
    </rPh>
    <phoneticPr fontId="3"/>
  </si>
  <si>
    <t>男のBBQ(仮)</t>
    <rPh sb="0" eb="1">
      <t>オトコ</t>
    </rPh>
    <phoneticPr fontId="3"/>
  </si>
  <si>
    <t>新羽CP運営協議会(仮)</t>
    <rPh sb="0" eb="2">
      <t>ニッパ</t>
    </rPh>
    <rPh sb="4" eb="6">
      <t>ウンエイ</t>
    </rPh>
    <rPh sb="6" eb="9">
      <t>キョウギカイ</t>
    </rPh>
    <phoneticPr fontId="3"/>
  </si>
  <si>
    <t xml:space="preserve">第二回新羽小中合同学校運営協議会(仮)
</t>
    <rPh sb="0" eb="1">
      <t>ダイ</t>
    </rPh>
    <rPh sb="1" eb="3">
      <t>ニカイ</t>
    </rPh>
    <rPh sb="3" eb="5">
      <t>ニッパ</t>
    </rPh>
    <rPh sb="5" eb="7">
      <t>ショウチュウ</t>
    </rPh>
    <rPh sb="7" eb="9">
      <t>ゴウドウ</t>
    </rPh>
    <rPh sb="9" eb="11">
      <t>ガッコウ</t>
    </rPh>
    <rPh sb="11" eb="13">
      <t>ウンエイ</t>
    </rPh>
    <rPh sb="13" eb="16">
      <t>キョウギカイ</t>
    </rPh>
    <phoneticPr fontId="3"/>
  </si>
  <si>
    <t xml:space="preserve">第三回新羽小中合同学校運営協議会(仮)
</t>
    <rPh sb="0" eb="1">
      <t>ダイ</t>
    </rPh>
    <rPh sb="1" eb="3">
      <t>サンカイ</t>
    </rPh>
    <rPh sb="3" eb="5">
      <t>ニッパ</t>
    </rPh>
    <rPh sb="5" eb="7">
      <t>ショウチュウ</t>
    </rPh>
    <rPh sb="7" eb="9">
      <t>ゴウドウ</t>
    </rPh>
    <rPh sb="9" eb="11">
      <t>ガッコウ</t>
    </rPh>
    <rPh sb="11" eb="13">
      <t>ウンエイ</t>
    </rPh>
    <rPh sb="13" eb="16">
      <t>キョウギカイ</t>
    </rPh>
    <phoneticPr fontId="3"/>
  </si>
  <si>
    <t xml:space="preserve">防災訓練(仮)
</t>
  </si>
  <si>
    <t>港北区賀詞交換会(仮)</t>
    <rPh sb="0" eb="3">
      <t>コウホクク</t>
    </rPh>
    <rPh sb="3" eb="5">
      <t>ガシ</t>
    </rPh>
    <rPh sb="5" eb="7">
      <t>コウカン</t>
    </rPh>
    <rPh sb="7" eb="8">
      <t>カイ</t>
    </rPh>
    <phoneticPr fontId="3"/>
  </si>
  <si>
    <t xml:space="preserve">新羽地区関係団体慰労会(仮)
</t>
  </si>
  <si>
    <t xml:space="preserve">自治会子どもお楽しみ会(仮
</t>
  </si>
  <si>
    <t xml:space="preserve">歳旦祭(杉山)
</t>
  </si>
  <si>
    <t xml:space="preserve">歳旦祭(北杉山)
</t>
  </si>
  <si>
    <t xml:space="preserve">南,大竹,中央,中之久保,自治会,北新羽役員会
節分祭(北杉山)
</t>
  </si>
  <si>
    <t xml:space="preserve">三柱荒神祭
(杉山)
</t>
  </si>
  <si>
    <t>消防団新入団員研修(予定)</t>
    <rPh sb="10" eb="12">
      <t>ヨテイ</t>
    </rPh>
    <phoneticPr fontId="3"/>
  </si>
  <si>
    <t>自然教室(新羽中)</t>
    <rPh sb="0" eb="2">
      <t>シゼン</t>
    </rPh>
    <rPh sb="2" eb="4">
      <t>キョウシツ</t>
    </rPh>
    <rPh sb="5" eb="7">
      <t>ニッパ</t>
    </rPh>
    <rPh sb="7" eb="8">
      <t>チュウ</t>
    </rPh>
    <phoneticPr fontId="3"/>
  </si>
  <si>
    <t>新羽幼稚園運動会(予備日)</t>
    <rPh sb="9" eb="12">
      <t>ヨビビ</t>
    </rPh>
    <phoneticPr fontId="3"/>
  </si>
  <si>
    <t>にっぱらっぱフェスティバル(予定)</t>
  </si>
  <si>
    <t xml:space="preserve">五大都市スポーツ推進委員研究集会(大阪)
</t>
    <rPh sb="17" eb="19">
      <t>オオサカ</t>
    </rPh>
    <phoneticPr fontId="3"/>
  </si>
  <si>
    <t xml:space="preserve">五大都市スポーツ推進委員研究集会(大阪)
新羽駅伝練習
</t>
  </si>
  <si>
    <t xml:space="preserve">「成人の日」を祝う集い(青指)
</t>
  </si>
  <si>
    <t>節分祭(北杉山)</t>
    <rPh sb="0" eb="2">
      <t>セツブン</t>
    </rPh>
    <rPh sb="2" eb="3">
      <t>サイ</t>
    </rPh>
    <rPh sb="4" eb="5">
      <t>キタ</t>
    </rPh>
    <rPh sb="5" eb="7">
      <t>スギヤマ</t>
    </rPh>
    <phoneticPr fontId="3"/>
  </si>
  <si>
    <t>ああああああああああ</t>
    <phoneticPr fontId="3"/>
  </si>
  <si>
    <t>第四回新羽小中合同学校運営協議会(仮)</t>
    <rPh sb="0" eb="1">
      <t>ダイ</t>
    </rPh>
    <rPh sb="1" eb="2">
      <t>ヨン</t>
    </rPh>
    <rPh sb="2" eb="3">
      <t>カイ</t>
    </rPh>
    <rPh sb="3" eb="5">
      <t>ニッパ</t>
    </rPh>
    <rPh sb="5" eb="7">
      <t>ショウチュウ</t>
    </rPh>
    <rPh sb="7" eb="9">
      <t>ゴウドウ</t>
    </rPh>
    <rPh sb="9" eb="11">
      <t>ガッコウ</t>
    </rPh>
    <rPh sb="11" eb="13">
      <t>ウンエイ</t>
    </rPh>
    <rPh sb="13" eb="16">
      <t>キョウギカイ</t>
    </rPh>
    <phoneticPr fontId="3"/>
  </si>
  <si>
    <t xml:space="preserve">区スポ進委員会長会
</t>
    <phoneticPr fontId="3"/>
  </si>
  <si>
    <t>ああああああああ</t>
    <phoneticPr fontId="3"/>
  </si>
  <si>
    <t>新羽中修学旅行②</t>
    <rPh sb="0" eb="2">
      <t>ニッパ</t>
    </rPh>
    <rPh sb="2" eb="3">
      <t>チュウ</t>
    </rPh>
    <rPh sb="3" eb="5">
      <t>シュウガク</t>
    </rPh>
    <rPh sb="5" eb="7">
      <t>リョコウ</t>
    </rPh>
    <phoneticPr fontId="3"/>
  </si>
  <si>
    <t>新羽中修学旅行③</t>
    <rPh sb="0" eb="2">
      <t>ニッパ</t>
    </rPh>
    <rPh sb="2" eb="3">
      <t>チュウ</t>
    </rPh>
    <rPh sb="3" eb="5">
      <t>シュウガク</t>
    </rPh>
    <rPh sb="5" eb="7">
      <t>リョコウ</t>
    </rPh>
    <phoneticPr fontId="3"/>
  </si>
  <si>
    <t xml:space="preserve">新羽中学校１年遠足
</t>
    <rPh sb="0" eb="2">
      <t>ニッパ</t>
    </rPh>
    <rPh sb="2" eb="5">
      <t>チュウガッコウ</t>
    </rPh>
    <rPh sb="6" eb="7">
      <t>ネン</t>
    </rPh>
    <rPh sb="7" eb="9">
      <t>エンソク</t>
    </rPh>
    <phoneticPr fontId="3"/>
  </si>
  <si>
    <t>５月１１日の代休</t>
    <rPh sb="1" eb="2">
      <t>ガツ</t>
    </rPh>
    <rPh sb="4" eb="5">
      <t>ニチ</t>
    </rPh>
    <rPh sb="6" eb="8">
      <t>ダイキュウ</t>
    </rPh>
    <phoneticPr fontId="3"/>
  </si>
  <si>
    <t>新羽中代休</t>
    <rPh sb="0" eb="2">
      <t>ニッパ</t>
    </rPh>
    <rPh sb="2" eb="3">
      <t>チュウ</t>
    </rPh>
    <rPh sb="3" eb="5">
      <t>ダイキュウ</t>
    </rPh>
    <phoneticPr fontId="3"/>
  </si>
  <si>
    <t>新羽中３年英検</t>
    <rPh sb="0" eb="2">
      <t>ニッパ</t>
    </rPh>
    <rPh sb="2" eb="3">
      <t>チュウ</t>
    </rPh>
    <rPh sb="4" eb="5">
      <t>ネン</t>
    </rPh>
    <rPh sb="5" eb="7">
      <t>エイケン</t>
    </rPh>
    <phoneticPr fontId="3"/>
  </si>
  <si>
    <t xml:space="preserve">全市一斉行動パトロール
</t>
    <rPh sb="0" eb="1">
      <t>ゼン</t>
    </rPh>
    <rPh sb="1" eb="2">
      <t>シ</t>
    </rPh>
    <rPh sb="2" eb="4">
      <t>イッセイ</t>
    </rPh>
    <rPh sb="4" eb="6">
      <t>コウドウ</t>
    </rPh>
    <phoneticPr fontId="3"/>
  </si>
  <si>
    <t>地区行事
連合・社協</t>
    <rPh sb="0" eb="2">
      <t>チク</t>
    </rPh>
    <rPh sb="2" eb="4">
      <t>ギョウジ</t>
    </rPh>
    <rPh sb="5" eb="7">
      <t>レンゴウ</t>
    </rPh>
    <rPh sb="8" eb="10">
      <t>シャキョウ</t>
    </rPh>
    <phoneticPr fontId="3"/>
  </si>
  <si>
    <t xml:space="preserve">新田小着任式・始業式・入学式
</t>
    <rPh sb="0" eb="2">
      <t>ニッタ</t>
    </rPh>
    <rPh sb="2" eb="3">
      <t>ショウ</t>
    </rPh>
    <phoneticPr fontId="3"/>
  </si>
  <si>
    <t>新田小学校説明会・PTA総会</t>
    <rPh sb="0" eb="2">
      <t>ニッタ</t>
    </rPh>
    <rPh sb="2" eb="3">
      <t>ショウ</t>
    </rPh>
    <rPh sb="3" eb="5">
      <t>ガッコウ</t>
    </rPh>
    <rPh sb="5" eb="8">
      <t>セツメイカイ</t>
    </rPh>
    <rPh sb="12" eb="14">
      <t>ソウカイ</t>
    </rPh>
    <phoneticPr fontId="3"/>
  </si>
  <si>
    <t>新田小飯盒炊爨</t>
  </si>
  <si>
    <t>新田小引き渡し訓練</t>
    <rPh sb="0" eb="2">
      <t>ニッタ</t>
    </rPh>
    <rPh sb="2" eb="3">
      <t>ショウ</t>
    </rPh>
    <rPh sb="3" eb="4">
      <t>ヒ</t>
    </rPh>
    <rPh sb="5" eb="6">
      <t>ワタ</t>
    </rPh>
    <rPh sb="7" eb="9">
      <t>クンレン</t>
    </rPh>
    <phoneticPr fontId="3"/>
  </si>
  <si>
    <t>新田小土曜授業参観</t>
    <rPh sb="0" eb="2">
      <t>ニッタ</t>
    </rPh>
    <rPh sb="2" eb="3">
      <t>ショウ</t>
    </rPh>
    <rPh sb="3" eb="5">
      <t>ドヨウ</t>
    </rPh>
    <rPh sb="5" eb="7">
      <t>ジュギョウ</t>
    </rPh>
    <rPh sb="7" eb="9">
      <t>サンカン</t>
    </rPh>
    <phoneticPr fontId="3"/>
  </si>
  <si>
    <t>新田小振替休日</t>
    <rPh sb="0" eb="2">
      <t>ニッタ</t>
    </rPh>
    <rPh sb="2" eb="3">
      <t>ショウ</t>
    </rPh>
    <rPh sb="3" eb="5">
      <t>フリカエ</t>
    </rPh>
    <rPh sb="5" eb="7">
      <t>キュウジツ</t>
    </rPh>
    <phoneticPr fontId="3"/>
  </si>
  <si>
    <t>新田小修学旅行（６年）</t>
    <rPh sb="0" eb="2">
      <t>ニッタ</t>
    </rPh>
    <rPh sb="2" eb="3">
      <t>ショウ</t>
    </rPh>
    <rPh sb="3" eb="5">
      <t>シュウガク</t>
    </rPh>
    <rPh sb="5" eb="7">
      <t>リョコウ</t>
    </rPh>
    <rPh sb="9" eb="10">
      <t>ネン</t>
    </rPh>
    <phoneticPr fontId="3"/>
  </si>
  <si>
    <t>新田小宿泊体験学習（４年）</t>
    <rPh sb="0" eb="2">
      <t>ニッタ</t>
    </rPh>
    <rPh sb="2" eb="3">
      <t>ショウ</t>
    </rPh>
    <rPh sb="3" eb="5">
      <t>シュクハク</t>
    </rPh>
    <rPh sb="5" eb="7">
      <t>タイケン</t>
    </rPh>
    <rPh sb="7" eb="9">
      <t>ガクシュウ</t>
    </rPh>
    <rPh sb="11" eb="12">
      <t>ネン</t>
    </rPh>
    <phoneticPr fontId="3"/>
  </si>
  <si>
    <t>新田小学校づくり懇話会</t>
    <rPh sb="0" eb="2">
      <t>ニッタ</t>
    </rPh>
    <rPh sb="2" eb="3">
      <t>ショウ</t>
    </rPh>
    <rPh sb="3" eb="5">
      <t>ガッコウ</t>
    </rPh>
    <rPh sb="8" eb="11">
      <t>コンワカイ</t>
    </rPh>
    <phoneticPr fontId="3"/>
  </si>
  <si>
    <t>新田小前期終業式</t>
    <rPh sb="0" eb="2">
      <t>ニッタ</t>
    </rPh>
    <rPh sb="2" eb="3">
      <t>ショウ</t>
    </rPh>
    <rPh sb="3" eb="5">
      <t>ゼンキ</t>
    </rPh>
    <rPh sb="5" eb="8">
      <t>シュウギョウシキ</t>
    </rPh>
    <phoneticPr fontId="3"/>
  </si>
  <si>
    <t>新田小振替休日</t>
    <rPh sb="0" eb="2">
      <t>ニッタ</t>
    </rPh>
    <rPh sb="2" eb="3">
      <t>ショウ</t>
    </rPh>
    <phoneticPr fontId="3"/>
  </si>
  <si>
    <t>新田小授業参観</t>
    <rPh sb="0" eb="2">
      <t>ニッタ</t>
    </rPh>
    <rPh sb="2" eb="3">
      <t>ショウ</t>
    </rPh>
    <rPh sb="3" eb="5">
      <t>ジュギョウ</t>
    </rPh>
    <rPh sb="5" eb="7">
      <t>サンカン</t>
    </rPh>
    <phoneticPr fontId="3"/>
  </si>
  <si>
    <t xml:space="preserve">新羽小着任式・始業式・入学式
</t>
    <rPh sb="2" eb="3">
      <t>ショウ</t>
    </rPh>
    <phoneticPr fontId="3"/>
  </si>
  <si>
    <t>新羽小運動会予備日</t>
    <rPh sb="0" eb="2">
      <t>ニッパ</t>
    </rPh>
    <rPh sb="2" eb="3">
      <t>ショウ</t>
    </rPh>
    <phoneticPr fontId="3"/>
  </si>
  <si>
    <t>新羽小６年市体育大会</t>
    <rPh sb="0" eb="2">
      <t>ニッパ</t>
    </rPh>
    <rPh sb="2" eb="3">
      <t>ショウ</t>
    </rPh>
    <phoneticPr fontId="3"/>
  </si>
  <si>
    <t>新羽小なかよし遠足</t>
    <rPh sb="0" eb="2">
      <t>ニッパ</t>
    </rPh>
    <rPh sb="2" eb="3">
      <t>ショウ</t>
    </rPh>
    <phoneticPr fontId="3"/>
  </si>
  <si>
    <t>新羽小６年市体育大会予備日</t>
    <rPh sb="0" eb="2">
      <t>ニッパ</t>
    </rPh>
    <rPh sb="2" eb="3">
      <t>ショウ</t>
    </rPh>
    <phoneticPr fontId="3"/>
  </si>
  <si>
    <t>新羽小卒業証書授与式</t>
    <rPh sb="0" eb="2">
      <t>ニッパ</t>
    </rPh>
    <rPh sb="2" eb="3">
      <t>ショウ</t>
    </rPh>
    <phoneticPr fontId="3"/>
  </si>
  <si>
    <t>新羽小運動会</t>
  </si>
  <si>
    <t>新羽小運動会代休</t>
  </si>
  <si>
    <t xml:space="preserve">新羽中学年末テスト
</t>
  </si>
  <si>
    <t xml:space="preserve">港北区小学生スポーツフェスティバル(仮)
</t>
    <rPh sb="0" eb="2">
      <t>コウホク</t>
    </rPh>
    <rPh sb="2" eb="3">
      <t>ク</t>
    </rPh>
    <phoneticPr fontId="3"/>
  </si>
  <si>
    <t>さわやかグラウンドゴルフ大会</t>
    <phoneticPr fontId="3"/>
  </si>
  <si>
    <t xml:space="preserve">横浜市スポーツ推進委員委嘱式
</t>
    <rPh sb="0" eb="3">
      <t>ヨコハマシ</t>
    </rPh>
    <rPh sb="7" eb="9">
      <t>スイシン</t>
    </rPh>
    <rPh sb="9" eb="11">
      <t>イイン</t>
    </rPh>
    <rPh sb="11" eb="13">
      <t>イショク</t>
    </rPh>
    <rPh sb="13" eb="14">
      <t>シキ</t>
    </rPh>
    <phoneticPr fontId="3"/>
  </si>
  <si>
    <t>民生児童委員</t>
    <rPh sb="0" eb="2">
      <t>ミンセイ</t>
    </rPh>
    <rPh sb="2" eb="4">
      <t>ジドウ</t>
    </rPh>
    <rPh sb="4" eb="6">
      <t>イイン</t>
    </rPh>
    <phoneticPr fontId="3"/>
  </si>
  <si>
    <t xml:space="preserve">区民生児童委員会長会
</t>
  </si>
  <si>
    <t xml:space="preserve">主任児童連絡会
</t>
    <rPh sb="0" eb="2">
      <t>シュニン</t>
    </rPh>
    <rPh sb="2" eb="4">
      <t>ジドウ</t>
    </rPh>
    <rPh sb="4" eb="7">
      <t>レンラクカイ</t>
    </rPh>
    <phoneticPr fontId="3"/>
  </si>
  <si>
    <t>地区民生児童委員定例会</t>
    <rPh sb="0" eb="2">
      <t>チク</t>
    </rPh>
    <rPh sb="2" eb="4">
      <t>ミンセイ</t>
    </rPh>
    <rPh sb="4" eb="6">
      <t>ジドウ</t>
    </rPh>
    <rPh sb="6" eb="8">
      <t>イイン</t>
    </rPh>
    <rPh sb="8" eb="11">
      <t>テイレイカイ</t>
    </rPh>
    <phoneticPr fontId="3"/>
  </si>
  <si>
    <t>主任児童連絡会</t>
    <rPh sb="0" eb="4">
      <t>シュニンジドウ</t>
    </rPh>
    <rPh sb="4" eb="7">
      <t>レンラクカイ</t>
    </rPh>
    <phoneticPr fontId="3"/>
  </si>
  <si>
    <t>区民生児童委員会長会</t>
    <rPh sb="0" eb="1">
      <t>ク</t>
    </rPh>
    <rPh sb="1" eb="3">
      <t>ミンセイ</t>
    </rPh>
    <rPh sb="3" eb="5">
      <t>ジドウ</t>
    </rPh>
    <rPh sb="5" eb="7">
      <t>イイン</t>
    </rPh>
    <rPh sb="7" eb="10">
      <t>カイチョウカイ</t>
    </rPh>
    <phoneticPr fontId="3"/>
  </si>
  <si>
    <t>主任児童連絡会</t>
    <rPh sb="0" eb="2">
      <t>シュニン</t>
    </rPh>
    <rPh sb="2" eb="7">
      <t>ジドウレンラクカイ</t>
    </rPh>
    <phoneticPr fontId="3"/>
  </si>
  <si>
    <t xml:space="preserve">主任児童委員連絡会
</t>
  </si>
  <si>
    <t>主任児童連絡会</t>
    <rPh sb="0" eb="7">
      <t>シュニンジドウレンラクカイ</t>
    </rPh>
    <phoneticPr fontId="3"/>
  </si>
  <si>
    <t xml:space="preserve">区民生児童委員会長会
主任児童委員連絡会
</t>
  </si>
  <si>
    <t xml:space="preserve">スポ進委員北部4区交流会
</t>
    <phoneticPr fontId="3"/>
  </si>
  <si>
    <t>スポーツ推進委員</t>
    <rPh sb="4" eb="6">
      <t>スイシン</t>
    </rPh>
    <rPh sb="6" eb="8">
      <t>イイン</t>
    </rPh>
    <phoneticPr fontId="3"/>
  </si>
  <si>
    <t xml:space="preserve">横浜市身体障がい者運動会(ラポール)
</t>
    <phoneticPr fontId="3"/>
  </si>
  <si>
    <t xml:space="preserve">第33回港北区グラウンドゴルフ大会
</t>
    <rPh sb="4" eb="6">
      <t>コウホク</t>
    </rPh>
    <phoneticPr fontId="3"/>
  </si>
  <si>
    <t xml:space="preserve">第24回港北区ペタンク大会
</t>
    <rPh sb="0" eb="1">
      <t>ダイ</t>
    </rPh>
    <rPh sb="3" eb="4">
      <t>カイ</t>
    </rPh>
    <rPh sb="4" eb="6">
      <t>コウホク</t>
    </rPh>
    <phoneticPr fontId="3"/>
  </si>
  <si>
    <t xml:space="preserve">新羽中修学旅行①
</t>
    <rPh sb="0" eb="2">
      <t>ニッパ</t>
    </rPh>
    <rPh sb="2" eb="3">
      <t>チュウ</t>
    </rPh>
    <rPh sb="3" eb="5">
      <t>シュウガク</t>
    </rPh>
    <rPh sb="5" eb="7">
      <t>リョコウ</t>
    </rPh>
    <phoneticPr fontId="3"/>
  </si>
  <si>
    <t>新田小運動会予備日</t>
    <rPh sb="6" eb="9">
      <t>ヨビビ</t>
    </rPh>
    <phoneticPr fontId="3"/>
  </si>
  <si>
    <t>港北駅伝大会前日準備</t>
    <phoneticPr fontId="3"/>
  </si>
  <si>
    <t xml:space="preserve">新羽青指協定例会
</t>
  </si>
  <si>
    <t>自然体験教室</t>
    <rPh sb="0" eb="2">
      <t>シゼン</t>
    </rPh>
    <rPh sb="2" eb="4">
      <t>タイケン</t>
    </rPh>
    <rPh sb="4" eb="6">
      <t>キョウシツ</t>
    </rPh>
    <phoneticPr fontId="3"/>
  </si>
  <si>
    <t xml:space="preserve">青少年指導員研修会
</t>
  </si>
  <si>
    <t xml:space="preserve">青指全市統一行動
</t>
  </si>
  <si>
    <t>県青少年指導員大会</t>
  </si>
  <si>
    <t xml:space="preserve">横浜市青少年指導員大会
</t>
  </si>
  <si>
    <t>港北区スポーツ推進委員研修会</t>
    <rPh sb="0" eb="3">
      <t>コウホクク</t>
    </rPh>
    <rPh sb="7" eb="9">
      <t>スイシン</t>
    </rPh>
    <rPh sb="9" eb="11">
      <t>イイン</t>
    </rPh>
    <rPh sb="11" eb="13">
      <t>ケンシュウ</t>
    </rPh>
    <rPh sb="13" eb="14">
      <t>カイ</t>
    </rPh>
    <phoneticPr fontId="3"/>
  </si>
  <si>
    <t xml:space="preserve">港北区スポーツ推進委員全体研修会
</t>
    <rPh sb="0" eb="2">
      <t>コウホク</t>
    </rPh>
    <rPh sb="7" eb="9">
      <t>スイシン</t>
    </rPh>
    <rPh sb="9" eb="11">
      <t>イイン</t>
    </rPh>
    <phoneticPr fontId="3"/>
  </si>
  <si>
    <t xml:space="preserve">新羽小土曜参観代休
</t>
    <rPh sb="0" eb="2">
      <t>ニッパ</t>
    </rPh>
    <rPh sb="2" eb="3">
      <t>ショウ</t>
    </rPh>
    <rPh sb="3" eb="5">
      <t>ドヨウ</t>
    </rPh>
    <rPh sb="5" eb="7">
      <t>サンカン</t>
    </rPh>
    <rPh sb="7" eb="9">
      <t>ダイキュウ</t>
    </rPh>
    <phoneticPr fontId="3"/>
  </si>
  <si>
    <t xml:space="preserve">大新羽音頭練習
</t>
    <phoneticPr fontId="3"/>
  </si>
  <si>
    <t xml:space="preserve">新羽役員会
</t>
    <rPh sb="0" eb="2">
      <t>ニッパ</t>
    </rPh>
    <phoneticPr fontId="3"/>
  </si>
  <si>
    <t xml:space="preserve">新羽役員会
</t>
    <rPh sb="0" eb="2">
      <t>ニッパ</t>
    </rPh>
    <rPh sb="2" eb="5">
      <t>ヤクインカイ</t>
    </rPh>
    <phoneticPr fontId="3"/>
  </si>
  <si>
    <t xml:space="preserve">第26回新羽地区子ども相撲大会
</t>
    <phoneticPr fontId="3"/>
  </si>
  <si>
    <t xml:space="preserve">新羽役員会
</t>
    <phoneticPr fontId="3"/>
  </si>
  <si>
    <t xml:space="preserve">宵宮祭(杉山)
新羽役員会
</t>
    <phoneticPr fontId="3"/>
  </si>
  <si>
    <t xml:space="preserve">新羽役員会
</t>
    <rPh sb="2" eb="4">
      <t>ヤクイン</t>
    </rPh>
    <phoneticPr fontId="3"/>
  </si>
  <si>
    <t xml:space="preserve">新羽役員会
</t>
    <phoneticPr fontId="3"/>
  </si>
  <si>
    <t xml:space="preserve">授業参観・学級懇談会
</t>
    <rPh sb="0" eb="2">
      <t>ジュギョウ</t>
    </rPh>
    <rPh sb="2" eb="4">
      <t>サンカン</t>
    </rPh>
    <rPh sb="5" eb="7">
      <t>ガッキュウ</t>
    </rPh>
    <rPh sb="7" eb="10">
      <t>コンダンカイ</t>
    </rPh>
    <phoneticPr fontId="3"/>
  </si>
  <si>
    <t xml:space="preserve">新羽中離任式
</t>
    <rPh sb="0" eb="2">
      <t>ニッパ</t>
    </rPh>
    <rPh sb="2" eb="3">
      <t>チュウ</t>
    </rPh>
    <rPh sb="3" eb="5">
      <t>リニン</t>
    </rPh>
    <rPh sb="5" eb="6">
      <t>シキ</t>
    </rPh>
    <phoneticPr fontId="3"/>
  </si>
  <si>
    <t>横浜市立新羽中学校文化スポーツクラブ会長</t>
    <rPh sb="0" eb="2">
      <t>ヨコハマ</t>
    </rPh>
    <rPh sb="2" eb="4">
      <t>シリツ</t>
    </rPh>
    <rPh sb="4" eb="6">
      <t>ニッパ</t>
    </rPh>
    <rPh sb="6" eb="7">
      <t>チュウ</t>
    </rPh>
    <rPh sb="9" eb="11">
      <t>ブンカ</t>
    </rPh>
    <rPh sb="18" eb="20">
      <t>カイチョウ</t>
    </rPh>
    <phoneticPr fontId="3"/>
  </si>
  <si>
    <t>予定月日</t>
    <rPh sb="0" eb="2">
      <t>ヨテイ</t>
    </rPh>
    <rPh sb="2" eb="4">
      <t>ガッピ</t>
    </rPh>
    <phoneticPr fontId="4"/>
  </si>
  <si>
    <t>開始時間</t>
    <rPh sb="0" eb="2">
      <t>カイシ</t>
    </rPh>
    <rPh sb="2" eb="4">
      <t>ジカン</t>
    </rPh>
    <phoneticPr fontId="4"/>
  </si>
  <si>
    <t>主催・備考</t>
    <rPh sb="0" eb="2">
      <t>シュサイ</t>
    </rPh>
    <rPh sb="3" eb="5">
      <t>ビコウ</t>
    </rPh>
    <phoneticPr fontId="4"/>
  </si>
  <si>
    <t>確定月日</t>
    <rPh sb="0" eb="2">
      <t>カクテイ</t>
    </rPh>
    <rPh sb="2" eb="4">
      <t>ガッピ</t>
    </rPh>
    <phoneticPr fontId="4"/>
  </si>
  <si>
    <t>終了時間</t>
    <rPh sb="0" eb="2">
      <t>シュウリョウ</t>
    </rPh>
    <rPh sb="2" eb="4">
      <t>ジカン</t>
    </rPh>
    <phoneticPr fontId="4"/>
  </si>
  <si>
    <t>2019年</t>
    <rPh sb="4" eb="5">
      <t>ネン</t>
    </rPh>
    <phoneticPr fontId="4"/>
  </si>
  <si>
    <t>５月</t>
    <rPh sb="1" eb="2">
      <t>ガツ</t>
    </rPh>
    <phoneticPr fontId="4"/>
  </si>
  <si>
    <t>新羽小学校グランド・体育館</t>
    <rPh sb="0" eb="2">
      <t>ニッパ</t>
    </rPh>
    <rPh sb="2" eb="5">
      <t>ショウガッコウ</t>
    </rPh>
    <rPh sb="10" eb="13">
      <t>タイイクカン</t>
    </rPh>
    <phoneticPr fontId="4"/>
  </si>
  <si>
    <t>６月</t>
    <rPh sb="1" eb="2">
      <t>ガツ</t>
    </rPh>
    <phoneticPr fontId="4"/>
  </si>
  <si>
    <t>新羽小学校土俵（相撲）</t>
    <rPh sb="0" eb="2">
      <t>ニッパ</t>
    </rPh>
    <rPh sb="2" eb="5">
      <t>ショウガッコウ</t>
    </rPh>
    <rPh sb="5" eb="7">
      <t>ドヒョウ</t>
    </rPh>
    <rPh sb="8" eb="10">
      <t>スモウ</t>
    </rPh>
    <phoneticPr fontId="4"/>
  </si>
  <si>
    <t>相撲連盟</t>
    <rPh sb="0" eb="2">
      <t>スモウ</t>
    </rPh>
    <rPh sb="2" eb="4">
      <t>レンメイ</t>
    </rPh>
    <phoneticPr fontId="4"/>
  </si>
  <si>
    <t>消防団</t>
    <rPh sb="0" eb="3">
      <t>ショウボウダン</t>
    </rPh>
    <phoneticPr fontId="4"/>
  </si>
  <si>
    <t>新羽小学校体育館</t>
    <rPh sb="0" eb="2">
      <t>ニッパ</t>
    </rPh>
    <rPh sb="2" eb="5">
      <t>ショウガッコウ</t>
    </rPh>
    <rPh sb="5" eb="8">
      <t>タイイクカン</t>
    </rPh>
    <phoneticPr fontId="4"/>
  </si>
  <si>
    <t>新羽地区第25回インディアカ大会</t>
    <rPh sb="0" eb="2">
      <t>ニッパ</t>
    </rPh>
    <rPh sb="2" eb="4">
      <t>チク</t>
    </rPh>
    <rPh sb="4" eb="5">
      <t>ダイ</t>
    </rPh>
    <rPh sb="7" eb="8">
      <t>カイ</t>
    </rPh>
    <rPh sb="14" eb="16">
      <t>タイカイ</t>
    </rPh>
    <phoneticPr fontId="4"/>
  </si>
  <si>
    <t>青指協</t>
    <rPh sb="0" eb="1">
      <t>アオ</t>
    </rPh>
    <rPh sb="2" eb="3">
      <t>キョウ</t>
    </rPh>
    <phoneticPr fontId="4"/>
  </si>
  <si>
    <t>新羽小学校飯盒炊飯大会</t>
    <rPh sb="0" eb="2">
      <t>ニッパ</t>
    </rPh>
    <rPh sb="2" eb="5">
      <t>ショウガッコウ</t>
    </rPh>
    <rPh sb="5" eb="7">
      <t>ハンゴウ</t>
    </rPh>
    <rPh sb="7" eb="9">
      <t>スイハン</t>
    </rPh>
    <rPh sb="9" eb="11">
      <t>タイカイ</t>
    </rPh>
    <phoneticPr fontId="4"/>
  </si>
  <si>
    <t>新羽中学校卒業式</t>
    <rPh sb="0" eb="2">
      <t>ニッパ</t>
    </rPh>
    <rPh sb="2" eb="5">
      <t>チュウガッコウ</t>
    </rPh>
    <rPh sb="5" eb="7">
      <t>ソツギョウ</t>
    </rPh>
    <rPh sb="7" eb="8">
      <t>シキ</t>
    </rPh>
    <phoneticPr fontId="3"/>
  </si>
  <si>
    <t>７月</t>
    <rPh sb="1" eb="2">
      <t>ガツ</t>
    </rPh>
    <phoneticPr fontId="4"/>
  </si>
  <si>
    <t>新羽中学校グランド・体育館</t>
    <rPh sb="0" eb="2">
      <t>ニッパ</t>
    </rPh>
    <rPh sb="2" eb="5">
      <t>チュウガッコウ</t>
    </rPh>
    <rPh sb="10" eb="13">
      <t>タイイクカン</t>
    </rPh>
    <phoneticPr fontId="4"/>
  </si>
  <si>
    <t>12:00～</t>
    <phoneticPr fontId="28"/>
  </si>
  <si>
    <t>第22回新羽地区ミニキャンプ</t>
    <rPh sb="0" eb="1">
      <t>ダイ</t>
    </rPh>
    <rPh sb="3" eb="4">
      <t>カイ</t>
    </rPh>
    <rPh sb="4" eb="6">
      <t>ニッパ</t>
    </rPh>
    <rPh sb="6" eb="8">
      <t>チク</t>
    </rPh>
    <phoneticPr fontId="4"/>
  </si>
  <si>
    <t>終日</t>
    <rPh sb="0" eb="2">
      <t>シュウジツ</t>
    </rPh>
    <phoneticPr fontId="28"/>
  </si>
  <si>
    <t>～12:00</t>
    <phoneticPr fontId="28"/>
  </si>
  <si>
    <t>小学校卒業式</t>
    <rPh sb="0" eb="3">
      <t>ショウガッコウ</t>
    </rPh>
    <rPh sb="3" eb="5">
      <t>ソツギョウ</t>
    </rPh>
    <rPh sb="5" eb="6">
      <t>シキ</t>
    </rPh>
    <phoneticPr fontId="3"/>
  </si>
  <si>
    <t>８月</t>
    <rPh sb="1" eb="2">
      <t>ガツ</t>
    </rPh>
    <phoneticPr fontId="4"/>
  </si>
  <si>
    <t>新羽小学校グランド・体育館</t>
    <rPh sb="0" eb="2">
      <t>ニッパ</t>
    </rPh>
    <rPh sb="2" eb="3">
      <t>ショウ</t>
    </rPh>
    <rPh sb="10" eb="13">
      <t>タイイクカン</t>
    </rPh>
    <phoneticPr fontId="4"/>
  </si>
  <si>
    <t>ペットボトルロケット大会(講習会）</t>
    <rPh sb="10" eb="12">
      <t>タイカイ</t>
    </rPh>
    <rPh sb="13" eb="16">
      <t>コウシュウカイ</t>
    </rPh>
    <phoneticPr fontId="4"/>
  </si>
  <si>
    <t>新羽中学校グランド・体育館</t>
    <rPh sb="0" eb="2">
      <t>ニッパ</t>
    </rPh>
    <rPh sb="2" eb="3">
      <t>チュウ</t>
    </rPh>
    <rPh sb="10" eb="13">
      <t>タイイクカン</t>
    </rPh>
    <phoneticPr fontId="4"/>
  </si>
  <si>
    <t>連合町会</t>
    <rPh sb="0" eb="2">
      <t>レンゴウ</t>
    </rPh>
    <rPh sb="2" eb="4">
      <t>チョウカイ</t>
    </rPh>
    <phoneticPr fontId="4"/>
  </si>
  <si>
    <t>第28回新羽サマーフェスティバル</t>
    <rPh sb="0" eb="1">
      <t>ダイ</t>
    </rPh>
    <rPh sb="3" eb="4">
      <t>カイ</t>
    </rPh>
    <rPh sb="4" eb="6">
      <t>ニッパ</t>
    </rPh>
    <phoneticPr fontId="4"/>
  </si>
  <si>
    <t>終日</t>
    <rPh sb="0" eb="2">
      <t>シュウジツ</t>
    </rPh>
    <phoneticPr fontId="4"/>
  </si>
  <si>
    <t>第41回健民祭慰労会</t>
    <rPh sb="0" eb="1">
      <t>ダイ</t>
    </rPh>
    <rPh sb="3" eb="4">
      <t>カイ</t>
    </rPh>
    <rPh sb="4" eb="7">
      <t>ケンミンサイ</t>
    </rPh>
    <rPh sb="7" eb="10">
      <t>イロウカイ</t>
    </rPh>
    <phoneticPr fontId="3"/>
  </si>
  <si>
    <t>新羽サマーフェスティバル片づけ</t>
    <rPh sb="0" eb="2">
      <t>ニッパ</t>
    </rPh>
    <rPh sb="12" eb="13">
      <t>カタ</t>
    </rPh>
    <phoneticPr fontId="4"/>
  </si>
  <si>
    <t>９月</t>
    <rPh sb="1" eb="2">
      <t>ガツ</t>
    </rPh>
    <phoneticPr fontId="4"/>
  </si>
  <si>
    <t>港北区民相撲大会練習</t>
    <rPh sb="0" eb="3">
      <t>コウホクク</t>
    </rPh>
    <rPh sb="4" eb="6">
      <t>スモウ</t>
    </rPh>
    <rPh sb="6" eb="8">
      <t>タイカイ</t>
    </rPh>
    <rPh sb="8" eb="10">
      <t>レンシュウ</t>
    </rPh>
    <phoneticPr fontId="4"/>
  </si>
  <si>
    <t>新羽中学校体育館</t>
    <rPh sb="0" eb="2">
      <t>ニッパ</t>
    </rPh>
    <rPh sb="2" eb="3">
      <t>チュウ</t>
    </rPh>
    <rPh sb="5" eb="8">
      <t>タイイクカン</t>
    </rPh>
    <phoneticPr fontId="4"/>
  </si>
  <si>
    <t>10月</t>
    <rPh sb="2" eb="3">
      <t>ガツ</t>
    </rPh>
    <phoneticPr fontId="4"/>
  </si>
  <si>
    <t>新羽中学校グランド</t>
    <rPh sb="0" eb="2">
      <t>ニッパ</t>
    </rPh>
    <rPh sb="2" eb="5">
      <t>チュウガッコウ</t>
    </rPh>
    <phoneticPr fontId="4"/>
  </si>
  <si>
    <t>第46回新羽地区健民祭前日準備</t>
    <rPh sb="0" eb="1">
      <t>ダイ</t>
    </rPh>
    <rPh sb="3" eb="4">
      <t>カイ</t>
    </rPh>
    <rPh sb="4" eb="6">
      <t>ニッパ</t>
    </rPh>
    <rPh sb="6" eb="8">
      <t>チク</t>
    </rPh>
    <rPh sb="8" eb="10">
      <t>タケタミ</t>
    </rPh>
    <rPh sb="10" eb="11">
      <t>マツ</t>
    </rPh>
    <rPh sb="11" eb="13">
      <t>ゼンジツ</t>
    </rPh>
    <rPh sb="13" eb="15">
      <t>ジュンビ</t>
    </rPh>
    <phoneticPr fontId="4"/>
  </si>
  <si>
    <t>第46回新羽地区健民祭</t>
    <rPh sb="0" eb="1">
      <t>ダイ</t>
    </rPh>
    <rPh sb="3" eb="4">
      <t>カイ</t>
    </rPh>
    <rPh sb="4" eb="6">
      <t>ニッパ</t>
    </rPh>
    <rPh sb="6" eb="8">
      <t>チク</t>
    </rPh>
    <rPh sb="8" eb="10">
      <t>タケタミ</t>
    </rPh>
    <rPh sb="10" eb="11">
      <t>マツ</t>
    </rPh>
    <phoneticPr fontId="4"/>
  </si>
  <si>
    <t>新羽小学校体育館（雨天時）</t>
    <rPh sb="0" eb="2">
      <t>ニッパ</t>
    </rPh>
    <rPh sb="2" eb="5">
      <t>ショウガッコウ</t>
    </rPh>
    <rPh sb="5" eb="8">
      <t>タイイクカン</t>
    </rPh>
    <rPh sb="9" eb="11">
      <t>ウテン</t>
    </rPh>
    <rPh sb="11" eb="12">
      <t>ジ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</si>
  <si>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</si>
  <si>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</si>
  <si>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新羽小学校グランド</t>
    <rPh sb="0" eb="2">
      <t>ニッパ</t>
    </rPh>
    <rPh sb="2" eb="5">
      <t>ショウガッコウ</t>
    </rPh>
    <phoneticPr fontId="4"/>
  </si>
  <si>
    <t>新羽地区第22回グランドゴルフ大会</t>
    <rPh sb="0" eb="2">
      <t>ニッパ</t>
    </rPh>
    <rPh sb="2" eb="4">
      <t>チク</t>
    </rPh>
    <rPh sb="4" eb="5">
      <t>ダイ</t>
    </rPh>
    <rPh sb="7" eb="8">
      <t>カイ</t>
    </rPh>
    <rPh sb="15" eb="17">
      <t>タイカイ</t>
    </rPh>
    <phoneticPr fontId="4"/>
  </si>
  <si>
    <t>2020年</t>
    <rPh sb="4" eb="5">
      <t>ネン</t>
    </rPh>
    <phoneticPr fontId="4"/>
  </si>
  <si>
    <t>１月</t>
    <rPh sb="1" eb="2">
      <t>ガツ</t>
    </rPh>
    <phoneticPr fontId="4"/>
  </si>
  <si>
    <t>第42回少年少女スポーツ大会講習会</t>
    <rPh sb="0" eb="1">
      <t>ダイ</t>
    </rPh>
    <rPh sb="3" eb="4">
      <t>カイ</t>
    </rPh>
    <rPh sb="4" eb="6">
      <t>ショウネン</t>
    </rPh>
    <rPh sb="6" eb="8">
      <t>ショウジョ</t>
    </rPh>
    <rPh sb="12" eb="14">
      <t>タイカイ</t>
    </rPh>
    <rPh sb="14" eb="17">
      <t>コウシュウカイ</t>
    </rPh>
    <phoneticPr fontId="4"/>
  </si>
  <si>
    <t>２月</t>
    <rPh sb="1" eb="2">
      <t>ガツ</t>
    </rPh>
    <phoneticPr fontId="4"/>
  </si>
  <si>
    <t>新羽中学校グランド</t>
    <rPh sb="0" eb="2">
      <t>ニッパ</t>
    </rPh>
    <rPh sb="2" eb="3">
      <t>チュウ</t>
    </rPh>
    <rPh sb="3" eb="5">
      <t>ガッコウ</t>
    </rPh>
    <phoneticPr fontId="4"/>
  </si>
  <si>
    <t>第42回新羽地区少年少女スポーツ大会</t>
    <rPh sb="0" eb="1">
      <t>ダイ</t>
    </rPh>
    <rPh sb="3" eb="4">
      <t>カイ</t>
    </rPh>
    <rPh sb="4" eb="6">
      <t>ニッパ</t>
    </rPh>
    <rPh sb="6" eb="8">
      <t>チク</t>
    </rPh>
    <rPh sb="8" eb="10">
      <t>ショウネン</t>
    </rPh>
    <rPh sb="10" eb="12">
      <t>ショウジョ</t>
    </rPh>
    <rPh sb="16" eb="18">
      <t>タイカイ</t>
    </rPh>
    <phoneticPr fontId="4"/>
  </si>
  <si>
    <t>新羽中学校体育館（雨天時）</t>
    <rPh sb="0" eb="2">
      <t>ニッパ</t>
    </rPh>
    <rPh sb="2" eb="3">
      <t>チュウ</t>
    </rPh>
    <rPh sb="3" eb="5">
      <t>ガッコウ</t>
    </rPh>
    <rPh sb="5" eb="8">
      <t>タイイクカン</t>
    </rPh>
    <rPh sb="9" eb="11">
      <t>ウテン</t>
    </rPh>
    <rPh sb="11" eb="12">
      <t>ジ</t>
    </rPh>
    <phoneticPr fontId="4"/>
  </si>
  <si>
    <t>※</t>
    <phoneticPr fontId="3"/>
  </si>
  <si>
    <t>備考：</t>
    <rPh sb="0" eb="2">
      <t>ビコウ</t>
    </rPh>
    <phoneticPr fontId="4"/>
  </si>
  <si>
    <t>　中学校体育館が使えない場合の予備</t>
    <phoneticPr fontId="3"/>
  </si>
  <si>
    <t xml:space="preserve">第42回少年少女スポーツ大会講習(小学校)
</t>
    <rPh sb="0" eb="1">
      <t>ダイ</t>
    </rPh>
    <rPh sb="3" eb="4">
      <t>カイ</t>
    </rPh>
    <phoneticPr fontId="3"/>
  </si>
  <si>
    <t>横浜市立新羽中学校校長</t>
    <rPh sb="0" eb="2">
      <t>ヨコハマ</t>
    </rPh>
    <rPh sb="2" eb="4">
      <t>シリツ</t>
    </rPh>
    <rPh sb="4" eb="6">
      <t>ニッパ</t>
    </rPh>
    <rPh sb="6" eb="7">
      <t>チュウ</t>
    </rPh>
    <rPh sb="9" eb="11">
      <t>コウチョウ</t>
    </rPh>
    <phoneticPr fontId="3"/>
  </si>
  <si>
    <t>横浜市立新羽小学校校長</t>
    <rPh sb="0" eb="2">
      <t>ヨコハマ</t>
    </rPh>
    <rPh sb="2" eb="4">
      <t>シリツ</t>
    </rPh>
    <rPh sb="4" eb="6">
      <t>ニッパ</t>
    </rPh>
    <rPh sb="6" eb="9">
      <t>ショウガッコウ</t>
    </rPh>
    <rPh sb="9" eb="11">
      <t>コウチョウ</t>
    </rPh>
    <phoneticPr fontId="3"/>
  </si>
  <si>
    <t>横浜市立新羽小学校文化スポーツクラブ会長</t>
    <rPh sb="0" eb="2">
      <t>ヨコハマ</t>
    </rPh>
    <rPh sb="2" eb="4">
      <t>シリツ</t>
    </rPh>
    <rPh sb="4" eb="6">
      <t>ニッパ</t>
    </rPh>
    <rPh sb="6" eb="7">
      <t>ショウ</t>
    </rPh>
    <rPh sb="9" eb="11">
      <t>ブンカ</t>
    </rPh>
    <rPh sb="18" eb="20">
      <t>カイチョウ</t>
    </rPh>
    <phoneticPr fontId="3"/>
  </si>
  <si>
    <t>新羽小</t>
    <rPh sb="0" eb="2">
      <t>ニッパ</t>
    </rPh>
    <rPh sb="2" eb="3">
      <t>ショウ</t>
    </rPh>
    <phoneticPr fontId="3"/>
  </si>
  <si>
    <t>新羽中</t>
    <rPh sb="0" eb="2">
      <t>ニッパ</t>
    </rPh>
    <rPh sb="2" eb="3">
      <t>チュウ</t>
    </rPh>
    <phoneticPr fontId="3"/>
  </si>
  <si>
    <t>新田小</t>
    <rPh sb="0" eb="2">
      <t>ニッタ</t>
    </rPh>
    <rPh sb="2" eb="3">
      <t>ショウ</t>
    </rPh>
    <phoneticPr fontId="3"/>
  </si>
  <si>
    <t xml:space="preserve">港北区スポーツ推進委員全体研修会(仮)
</t>
    <rPh sb="0" eb="2">
      <t>コウホク</t>
    </rPh>
    <rPh sb="7" eb="9">
      <t>スイシン</t>
    </rPh>
    <rPh sb="9" eb="11">
      <t>イイン</t>
    </rPh>
    <rPh sb="17" eb="18">
      <t>カリ</t>
    </rPh>
    <phoneticPr fontId="3"/>
  </si>
  <si>
    <t xml:space="preserve">新羽小４年野島宿泊体験学習
</t>
    <phoneticPr fontId="3"/>
  </si>
  <si>
    <t xml:space="preserve">新羽小４年野島宿泊体験学習
</t>
    <rPh sb="0" eb="2">
      <t>ニッパ</t>
    </rPh>
    <rPh sb="2" eb="3">
      <t>ショウ</t>
    </rPh>
    <phoneticPr fontId="3"/>
  </si>
  <si>
    <t xml:space="preserve">新羽小総合防災訓練
</t>
    <rPh sb="0" eb="2">
      <t>ニッパ</t>
    </rPh>
    <rPh sb="2" eb="3">
      <t>ショウ</t>
    </rPh>
    <phoneticPr fontId="3"/>
  </si>
  <si>
    <t xml:space="preserve">新羽中学校期末テスト
</t>
    <phoneticPr fontId="3"/>
  </si>
  <si>
    <t xml:space="preserve">新羽小6年日光修学旅行
</t>
    <rPh sb="0" eb="2">
      <t>ニッパ</t>
    </rPh>
    <rPh sb="2" eb="3">
      <t>ショウ</t>
    </rPh>
    <phoneticPr fontId="3"/>
  </si>
  <si>
    <t xml:space="preserve">新羽小６年日光修学旅行
</t>
    <rPh sb="0" eb="2">
      <t>ニッパ</t>
    </rPh>
    <rPh sb="2" eb="3">
      <t>ショウ</t>
    </rPh>
    <phoneticPr fontId="3"/>
  </si>
  <si>
    <t>第24回新羽地区ペタンク大会</t>
    <rPh sb="0" eb="1">
      <t>ダイ</t>
    </rPh>
    <rPh sb="3" eb="4">
      <t>カイ</t>
    </rPh>
    <rPh sb="4" eb="6">
      <t>ニッパ</t>
    </rPh>
    <rPh sb="6" eb="8">
      <t>チク</t>
    </rPh>
    <rPh sb="12" eb="14">
      <t>タイカイ</t>
    </rPh>
    <phoneticPr fontId="4"/>
  </si>
  <si>
    <t xml:space="preserve">新羽中地域交流会(予定)
</t>
    <phoneticPr fontId="3"/>
  </si>
  <si>
    <t xml:space="preserve">新羽小授業開始
</t>
    <phoneticPr fontId="3"/>
  </si>
  <si>
    <t xml:space="preserve">新羽中授業開始
</t>
    <rPh sb="0" eb="2">
      <t>ニッパ</t>
    </rPh>
    <rPh sb="2" eb="3">
      <t>チュウ</t>
    </rPh>
    <rPh sb="3" eb="5">
      <t>ジュギョウ</t>
    </rPh>
    <rPh sb="5" eb="7">
      <t>カイシ</t>
    </rPh>
    <phoneticPr fontId="3"/>
  </si>
  <si>
    <t>横浜市小学校水泳大会</t>
    <rPh sb="0" eb="3">
      <t>ヨコハマシ</t>
    </rPh>
    <rPh sb="3" eb="6">
      <t>ショウガッコウ</t>
    </rPh>
    <rPh sb="6" eb="8">
      <t>スイエイ</t>
    </rPh>
    <phoneticPr fontId="3"/>
  </si>
  <si>
    <t xml:space="preserve">新田小宿泊体験学習（５年）
</t>
    <rPh sb="0" eb="2">
      <t>ニッタ</t>
    </rPh>
    <rPh sb="2" eb="3">
      <t>ショウ</t>
    </rPh>
    <rPh sb="3" eb="5">
      <t>シュクハク</t>
    </rPh>
    <rPh sb="5" eb="7">
      <t>タイケン</t>
    </rPh>
    <rPh sb="7" eb="9">
      <t>ガクシュウ</t>
    </rPh>
    <rPh sb="11" eb="12">
      <t>ネン</t>
    </rPh>
    <phoneticPr fontId="3"/>
  </si>
  <si>
    <t xml:space="preserve">新羽中着任式・始業式・入学式
</t>
    <rPh sb="0" eb="2">
      <t>ニッパ</t>
    </rPh>
    <rPh sb="2" eb="3">
      <t>チュウ</t>
    </rPh>
    <rPh sb="3" eb="5">
      <t>チャクニン</t>
    </rPh>
    <rPh sb="5" eb="6">
      <t>シキ</t>
    </rPh>
    <rPh sb="7" eb="9">
      <t>シギョウ</t>
    </rPh>
    <rPh sb="9" eb="10">
      <t>シキ</t>
    </rPh>
    <rPh sb="11" eb="14">
      <t>ニュウガクシキ</t>
    </rPh>
    <phoneticPr fontId="3"/>
  </si>
  <si>
    <t xml:space="preserve">新羽小文化スポーツクラブ総会
</t>
    <phoneticPr fontId="3"/>
  </si>
  <si>
    <t xml:space="preserve">ダイニング28
</t>
    <phoneticPr fontId="3"/>
  </si>
  <si>
    <t>新田小授業終了</t>
    <rPh sb="0" eb="2">
      <t>ニッタ</t>
    </rPh>
    <rPh sb="2" eb="3">
      <t>ショウ</t>
    </rPh>
    <rPh sb="3" eb="5">
      <t>ジュギョウ</t>
    </rPh>
    <rPh sb="5" eb="7">
      <t>シュウリョウ</t>
    </rPh>
    <phoneticPr fontId="3"/>
  </si>
  <si>
    <t xml:space="preserve">新羽中職場体験
</t>
    <rPh sb="0" eb="2">
      <t>ニッパ</t>
    </rPh>
    <rPh sb="2" eb="3">
      <t>チュウ</t>
    </rPh>
    <rPh sb="3" eb="5">
      <t>ショクバ</t>
    </rPh>
    <rPh sb="5" eb="7">
      <t>タイケン</t>
    </rPh>
    <phoneticPr fontId="3"/>
  </si>
  <si>
    <t xml:space="preserve">新羽小５年御殿場宿泊体験学習
</t>
    <rPh sb="0" eb="2">
      <t>ニッパ</t>
    </rPh>
    <rPh sb="2" eb="3">
      <t>ショウ</t>
    </rPh>
    <phoneticPr fontId="3"/>
  </si>
  <si>
    <t xml:space="preserve">新田小運動会
</t>
    <rPh sb="0" eb="2">
      <t>ニッタ</t>
    </rPh>
    <rPh sb="2" eb="6">
      <t>ショウウンドウカイ</t>
    </rPh>
    <phoneticPr fontId="3"/>
  </si>
  <si>
    <t xml:space="preserve">新羽小なかよし遠足予備日
</t>
    <rPh sb="0" eb="2">
      <t>ニッパ</t>
    </rPh>
    <rPh sb="2" eb="3">
      <t>ショウ</t>
    </rPh>
    <phoneticPr fontId="3"/>
  </si>
  <si>
    <t xml:space="preserve">新羽小ドリームコンサート
</t>
    <phoneticPr fontId="3"/>
  </si>
  <si>
    <t xml:space="preserve">新羽中中間テスト
</t>
    <phoneticPr fontId="3"/>
  </si>
  <si>
    <t xml:space="preserve">後期中間テスト
</t>
    <rPh sb="0" eb="2">
      <t>コウキ</t>
    </rPh>
    <rPh sb="2" eb="4">
      <t>チュウカン</t>
    </rPh>
    <phoneticPr fontId="3"/>
  </si>
  <si>
    <t xml:space="preserve">区民生児童委員会長会
</t>
    <rPh sb="0" eb="1">
      <t>ク</t>
    </rPh>
    <rPh sb="1" eb="3">
      <t>ミンセイ</t>
    </rPh>
    <rPh sb="3" eb="5">
      <t>ジドウ</t>
    </rPh>
    <rPh sb="5" eb="7">
      <t>イイン</t>
    </rPh>
    <rPh sb="7" eb="10">
      <t>カイチョウカイ</t>
    </rPh>
    <phoneticPr fontId="3"/>
  </si>
  <si>
    <t xml:space="preserve">さわやかスポーツ定例会
全国スポ進委員研究協議会
</t>
    <rPh sb="8" eb="10">
      <t>テイレイ</t>
    </rPh>
    <rPh sb="10" eb="11">
      <t>カイ</t>
    </rPh>
    <phoneticPr fontId="3"/>
  </si>
  <si>
    <t xml:space="preserve">新羽小　授業最終
</t>
    <rPh sb="0" eb="2">
      <t>ニッパ</t>
    </rPh>
    <rPh sb="2" eb="3">
      <t>ショウ</t>
    </rPh>
    <rPh sb="4" eb="6">
      <t>ジュギョウ</t>
    </rPh>
    <rPh sb="6" eb="8">
      <t>サイシュウ</t>
    </rPh>
    <phoneticPr fontId="3"/>
  </si>
  <si>
    <t xml:space="preserve">新羽中授業最終
</t>
    <rPh sb="0" eb="2">
      <t>ニッパ</t>
    </rPh>
    <rPh sb="2" eb="3">
      <t>チュウ</t>
    </rPh>
    <rPh sb="3" eb="5">
      <t>ジュギョウ</t>
    </rPh>
    <rPh sb="5" eb="7">
      <t>サイシュウ</t>
    </rPh>
    <phoneticPr fontId="3"/>
  </si>
  <si>
    <t xml:space="preserve">新田小授業開始
</t>
    <rPh sb="0" eb="2">
      <t>ニッタ</t>
    </rPh>
    <rPh sb="2" eb="3">
      <t>ショウ</t>
    </rPh>
    <rPh sb="3" eb="5">
      <t>ジュギョウ</t>
    </rPh>
    <rPh sb="5" eb="7">
      <t>カイシ</t>
    </rPh>
    <phoneticPr fontId="3"/>
  </si>
  <si>
    <t xml:space="preserve">新田小授業参観・懇談会
</t>
    <rPh sb="0" eb="2">
      <t>ニッタ</t>
    </rPh>
    <rPh sb="2" eb="3">
      <t>ショウ</t>
    </rPh>
    <rPh sb="3" eb="5">
      <t>ジュギョウ</t>
    </rPh>
    <rPh sb="5" eb="7">
      <t>サンカン</t>
    </rPh>
    <rPh sb="8" eb="11">
      <t>コンダンカイ</t>
    </rPh>
    <phoneticPr fontId="3"/>
  </si>
  <si>
    <t xml:space="preserve">新羽小修了式・離任式
</t>
    <rPh sb="0" eb="2">
      <t>ニッパ</t>
    </rPh>
    <rPh sb="2" eb="3">
      <t>ショウ</t>
    </rPh>
    <phoneticPr fontId="3"/>
  </si>
  <si>
    <t>港北区民相撲大会</t>
    <rPh sb="0" eb="2">
      <t>コウホク</t>
    </rPh>
    <rPh sb="2" eb="4">
      <t>クミン</t>
    </rPh>
    <rPh sb="4" eb="6">
      <t>スモウ</t>
    </rPh>
    <rPh sb="6" eb="8">
      <t>タイカイ</t>
    </rPh>
    <phoneticPr fontId="4"/>
  </si>
  <si>
    <t>連合町会</t>
    <rPh sb="0" eb="2">
      <t>レンゴウ</t>
    </rPh>
    <rPh sb="2" eb="4">
      <t>チョウカイ</t>
    </rPh>
    <phoneticPr fontId="3"/>
  </si>
  <si>
    <t>新羽町連合町内会</t>
    <rPh sb="0" eb="3">
      <t>ニッパチョウ</t>
    </rPh>
    <rPh sb="3" eb="5">
      <t>レンゴウ</t>
    </rPh>
    <rPh sb="5" eb="7">
      <t>チョウナイ</t>
    </rPh>
    <rPh sb="7" eb="8">
      <t>カイ</t>
    </rPh>
    <phoneticPr fontId="3"/>
  </si>
  <si>
    <t>消防団</t>
    <rPh sb="0" eb="3">
      <t>ショウボウダン</t>
    </rPh>
    <phoneticPr fontId="3"/>
  </si>
  <si>
    <t xml:space="preserve">新羽中卒業式
</t>
    <rPh sb="0" eb="2">
      <t>ニッパ</t>
    </rPh>
    <rPh sb="2" eb="3">
      <t>チュウ</t>
    </rPh>
    <rPh sb="3" eb="6">
      <t>ソツギョウシキ</t>
    </rPh>
    <phoneticPr fontId="3"/>
  </si>
  <si>
    <t xml:space="preserve">たんぽぽにっぱ
</t>
    <phoneticPr fontId="3"/>
  </si>
  <si>
    <t>港北消防団第七分団</t>
    <rPh sb="0" eb="2">
      <t>コウホク</t>
    </rPh>
    <rPh sb="2" eb="5">
      <t>ショウボウダン</t>
    </rPh>
    <rPh sb="5" eb="6">
      <t>ダイ</t>
    </rPh>
    <rPh sb="6" eb="7">
      <t>ナナ</t>
    </rPh>
    <rPh sb="7" eb="9">
      <t>ブンダン</t>
    </rPh>
    <phoneticPr fontId="3"/>
  </si>
  <si>
    <t>相撲連盟</t>
    <rPh sb="0" eb="2">
      <t>スモウ</t>
    </rPh>
    <rPh sb="2" eb="4">
      <t>レンメイ</t>
    </rPh>
    <phoneticPr fontId="3"/>
  </si>
  <si>
    <t>新羽地区相撲連盟</t>
    <rPh sb="0" eb="2">
      <t>ニッパ</t>
    </rPh>
    <rPh sb="2" eb="4">
      <t>チク</t>
    </rPh>
    <rPh sb="4" eb="6">
      <t>スモウ</t>
    </rPh>
    <rPh sb="6" eb="8">
      <t>レンメイ</t>
    </rPh>
    <phoneticPr fontId="3"/>
  </si>
  <si>
    <t>スポーツ推進協</t>
    <rPh sb="4" eb="6">
      <t>スイシン</t>
    </rPh>
    <rPh sb="6" eb="7">
      <t>キョウ</t>
    </rPh>
    <phoneticPr fontId="3"/>
  </si>
  <si>
    <t>新羽地区スポーツ推進委員連絡協議会</t>
    <rPh sb="0" eb="2">
      <t>ニッパ</t>
    </rPh>
    <rPh sb="2" eb="4">
      <t>チク</t>
    </rPh>
    <rPh sb="8" eb="10">
      <t>スイシン</t>
    </rPh>
    <rPh sb="10" eb="12">
      <t>イイン</t>
    </rPh>
    <rPh sb="12" eb="14">
      <t>レンラク</t>
    </rPh>
    <rPh sb="14" eb="17">
      <t>キョウギカイ</t>
    </rPh>
    <phoneticPr fontId="3"/>
  </si>
  <si>
    <t>青指協</t>
    <rPh sb="0" eb="2">
      <t>セイシ</t>
    </rPh>
    <rPh sb="2" eb="3">
      <t>キョウ</t>
    </rPh>
    <phoneticPr fontId="3"/>
  </si>
  <si>
    <t>新羽地区青少年指導員協議会</t>
    <rPh sb="0" eb="2">
      <t>ニッパ</t>
    </rPh>
    <rPh sb="2" eb="4">
      <t>チク</t>
    </rPh>
    <rPh sb="4" eb="7">
      <t>セイショウネン</t>
    </rPh>
    <rPh sb="7" eb="10">
      <t>シドウイン</t>
    </rPh>
    <rPh sb="10" eb="13">
      <t>キョウギカイ</t>
    </rPh>
    <phoneticPr fontId="3"/>
  </si>
  <si>
    <t>　平成31(2019)年度新羽地区事業学校施設利用計画書を提出いたします。</t>
    <rPh sb="1" eb="3">
      <t>ヘイセイ</t>
    </rPh>
    <rPh sb="11" eb="13">
      <t>ネンド</t>
    </rPh>
    <rPh sb="13" eb="15">
      <t>ニッパ</t>
    </rPh>
    <rPh sb="15" eb="17">
      <t>チク</t>
    </rPh>
    <rPh sb="17" eb="19">
      <t>ジギョウ</t>
    </rPh>
    <rPh sb="29" eb="31">
      <t>テイシュツ</t>
    </rPh>
    <phoneticPr fontId="3"/>
  </si>
  <si>
    <t>平成31(2019)年度新羽地区行事予定入力シート</t>
    <rPh sb="0" eb="2">
      <t>ヘイセイ</t>
    </rPh>
    <rPh sb="10" eb="12">
      <t>ネンド</t>
    </rPh>
    <rPh sb="12" eb="14">
      <t>ニッパ</t>
    </rPh>
    <rPh sb="14" eb="16">
      <t>チク</t>
    </rPh>
    <rPh sb="16" eb="18">
      <t>ギョウジ</t>
    </rPh>
    <rPh sb="18" eb="20">
      <t>ヨテイ</t>
    </rPh>
    <rPh sb="20" eb="22">
      <t>ニュウリョク</t>
    </rPh>
    <phoneticPr fontId="3"/>
  </si>
  <si>
    <t>2019年度</t>
    <rPh sb="4" eb="5">
      <t>ネン</t>
    </rPh>
    <rPh sb="5" eb="6">
      <t>ド</t>
    </rPh>
    <phoneticPr fontId="3"/>
  </si>
  <si>
    <t>新羽町親睦ゴルフ大会</t>
    <rPh sb="0" eb="2">
      <t>ニッパ</t>
    </rPh>
    <rPh sb="2" eb="3">
      <t>チョウ</t>
    </rPh>
    <rPh sb="3" eb="5">
      <t>シンボク</t>
    </rPh>
    <rPh sb="8" eb="10">
      <t>タイカイ</t>
    </rPh>
    <phoneticPr fontId="3"/>
  </si>
  <si>
    <t>年越し除夜の鐘(西方寺)</t>
    <rPh sb="0" eb="2">
      <t>トシコ</t>
    </rPh>
    <rPh sb="3" eb="5">
      <t>ジョヤ</t>
    </rPh>
    <rPh sb="6" eb="7">
      <t>カネ</t>
    </rPh>
    <rPh sb="8" eb="11">
      <t>サイホウジ</t>
    </rPh>
    <phoneticPr fontId="3"/>
  </si>
  <si>
    <t>新羽町合同敬老の集い前日準備</t>
    <rPh sb="10" eb="12">
      <t>ゼンジツ</t>
    </rPh>
    <rPh sb="12" eb="14">
      <t>ジュンビ</t>
    </rPh>
    <phoneticPr fontId="4"/>
  </si>
  <si>
    <t>新羽小学校区防災訓練</t>
    <rPh sb="0" eb="2">
      <t>ニッパ</t>
    </rPh>
    <rPh sb="2" eb="5">
      <t>ショウガッコウ</t>
    </rPh>
    <rPh sb="5" eb="6">
      <t>ク</t>
    </rPh>
    <rPh sb="6" eb="8">
      <t>ボウサイ</t>
    </rPh>
    <rPh sb="8" eb="10">
      <t>クンレン</t>
    </rPh>
    <phoneticPr fontId="4"/>
  </si>
  <si>
    <t>新羽地区子ども相撲大会練習</t>
    <rPh sb="0" eb="2">
      <t>ニッパ</t>
    </rPh>
    <rPh sb="2" eb="4">
      <t>チク</t>
    </rPh>
    <rPh sb="4" eb="5">
      <t>コ</t>
    </rPh>
    <rPh sb="7" eb="9">
      <t>スモウ</t>
    </rPh>
    <rPh sb="9" eb="11">
      <t>タイカイ</t>
    </rPh>
    <rPh sb="11" eb="13">
      <t>レンシュウ</t>
    </rPh>
    <phoneticPr fontId="4"/>
  </si>
  <si>
    <t>港北消防団第七分団夏季訓練会</t>
    <rPh sb="0" eb="2">
      <t>コウホク</t>
    </rPh>
    <rPh sb="2" eb="4">
      <t>ショウボウ</t>
    </rPh>
    <rPh sb="4" eb="5">
      <t>ダン</t>
    </rPh>
    <rPh sb="5" eb="6">
      <t>ダイ</t>
    </rPh>
    <rPh sb="6" eb="7">
      <t>シチ</t>
    </rPh>
    <rPh sb="7" eb="9">
      <t>ブンダン</t>
    </rPh>
    <rPh sb="9" eb="11">
      <t>カキ</t>
    </rPh>
    <rPh sb="11" eb="13">
      <t>クンレン</t>
    </rPh>
    <rPh sb="13" eb="14">
      <t>カイ</t>
    </rPh>
    <phoneticPr fontId="4"/>
  </si>
  <si>
    <t>新羽町合同敬老の集い</t>
    <phoneticPr fontId="4"/>
  </si>
  <si>
    <t>新羽地区子ども相撲大会</t>
    <rPh sb="0" eb="2">
      <t>ニッパ</t>
    </rPh>
    <rPh sb="2" eb="4">
      <t>チク</t>
    </rPh>
    <rPh sb="4" eb="5">
      <t>コ</t>
    </rPh>
    <rPh sb="7" eb="9">
      <t>スモウ</t>
    </rPh>
    <rPh sb="9" eb="11">
      <t>タイカイ</t>
    </rPh>
    <phoneticPr fontId="4"/>
  </si>
  <si>
    <t>新羽町連合町内会事務局 　</t>
    <rPh sb="0" eb="2">
      <t>ニッパ</t>
    </rPh>
    <rPh sb="2" eb="3">
      <t>チョウ</t>
    </rPh>
    <rPh sb="3" eb="5">
      <t>レンゴウ</t>
    </rPh>
    <rPh sb="5" eb="7">
      <t>チョウナイ</t>
    </rPh>
    <rPh sb="7" eb="8">
      <t>カイ</t>
    </rPh>
    <rPh sb="8" eb="11">
      <t>ジムキョク</t>
    </rPh>
    <phoneticPr fontId="4"/>
  </si>
  <si>
    <t>【主催・備考欄】</t>
    <rPh sb="6" eb="7">
      <t>ラン</t>
    </rPh>
    <phoneticPr fontId="3"/>
  </si>
  <si>
    <t>スポーツ推進協</t>
    <phoneticPr fontId="4"/>
  </si>
  <si>
    <t>事業名・催事名</t>
    <rPh sb="0" eb="2">
      <t>ジギョウ</t>
    </rPh>
    <rPh sb="2" eb="3">
      <t>メイ</t>
    </rPh>
    <rPh sb="4" eb="6">
      <t>サイジ</t>
    </rPh>
    <rPh sb="6" eb="7">
      <t>メイ</t>
    </rPh>
    <phoneticPr fontId="3"/>
  </si>
  <si>
    <t>小</t>
    <rPh sb="0" eb="1">
      <t>ショウ</t>
    </rPh>
    <phoneticPr fontId="3"/>
  </si>
  <si>
    <t>中</t>
    <rPh sb="0" eb="1">
      <t>チュウ</t>
    </rPh>
    <phoneticPr fontId="3"/>
  </si>
  <si>
    <t>小：小学校、中：中学校　使用場所</t>
    <rPh sb="0" eb="1">
      <t>ショウ</t>
    </rPh>
    <rPh sb="2" eb="5">
      <t>ショウガッコウ</t>
    </rPh>
    <rPh sb="6" eb="7">
      <t>チュウ</t>
    </rPh>
    <rPh sb="8" eb="11">
      <t>チュウガッコウ</t>
    </rPh>
    <rPh sb="12" eb="14">
      <t>シヨウ</t>
    </rPh>
    <rPh sb="14" eb="16">
      <t>バショ</t>
    </rPh>
    <phoneticPr fontId="3"/>
  </si>
  <si>
    <t>平成31（２０１９）年度新羽地区事業学校施設利用計画書</t>
    <rPh sb="0" eb="2">
      <t>ヘイセイ</t>
    </rPh>
    <rPh sb="10" eb="12">
      <t>ネンド</t>
    </rPh>
    <rPh sb="12" eb="14">
      <t>ニッパ</t>
    </rPh>
    <rPh sb="14" eb="16">
      <t>チク</t>
    </rPh>
    <rPh sb="16" eb="18">
      <t>ジギョウ</t>
    </rPh>
    <rPh sb="18" eb="20">
      <t>ガッコウ</t>
    </rPh>
    <rPh sb="20" eb="22">
      <t>シセツ</t>
    </rPh>
    <rPh sb="22" eb="24">
      <t>リヨウ</t>
    </rPh>
    <rPh sb="24" eb="26">
      <t>ケイカク</t>
    </rPh>
    <rPh sb="26" eb="27">
      <t>ショ</t>
    </rPh>
    <phoneticPr fontId="4"/>
  </si>
  <si>
    <t>サマーフェスティバル慰労会</t>
    <phoneticPr fontId="3"/>
  </si>
  <si>
    <t>ラグビーWC</t>
    <phoneticPr fontId="3"/>
  </si>
  <si>
    <t xml:space="preserve">主任児童委員連絡会
</t>
    <phoneticPr fontId="3"/>
  </si>
  <si>
    <t xml:space="preserve">区スポ進委員会長会
</t>
    <phoneticPr fontId="3"/>
  </si>
  <si>
    <t xml:space="preserve">第22回新羽地区グラウンドゴルフ大会
</t>
    <phoneticPr fontId="3"/>
  </si>
  <si>
    <t>新羽駅伝練習</t>
    <phoneticPr fontId="3"/>
  </si>
  <si>
    <t>新羽駅伝練習(現地　仮)</t>
    <rPh sb="10" eb="11">
      <t>カリ</t>
    </rPh>
    <phoneticPr fontId="3"/>
  </si>
  <si>
    <t xml:space="preserve">ダイニング28
</t>
    <phoneticPr fontId="3"/>
  </si>
  <si>
    <t xml:space="preserve">新羽CP運営協議会
</t>
    <rPh sb="0" eb="2">
      <t>ニッパ</t>
    </rPh>
    <rPh sb="4" eb="6">
      <t>ウンエイ</t>
    </rPh>
    <rPh sb="6" eb="9">
      <t>キョウギカイ</t>
    </rPh>
    <phoneticPr fontId="3"/>
  </si>
  <si>
    <t xml:space="preserve">カフェ・ド・らんらん
</t>
    <phoneticPr fontId="3"/>
  </si>
  <si>
    <t xml:space="preserve">ひっとプランウォーキング
</t>
    <phoneticPr fontId="3"/>
  </si>
  <si>
    <t xml:space="preserve">カフェ・ド・らんらん
</t>
    <phoneticPr fontId="3"/>
  </si>
  <si>
    <t xml:space="preserve">ひっとプランウォーキング
</t>
    <phoneticPr fontId="3"/>
  </si>
  <si>
    <t xml:space="preserve">ひっとプランウォーキング
カフェ・ド・らんらん
</t>
    <phoneticPr fontId="3"/>
  </si>
  <si>
    <t xml:space="preserve">たんぽぽきたにっぱ
</t>
    <phoneticPr fontId="3"/>
  </si>
  <si>
    <t xml:space="preserve">たんぽぽきたにっぱ
</t>
    <phoneticPr fontId="3"/>
  </si>
  <si>
    <t xml:space="preserve">新田小後期始業式
</t>
    <rPh sb="0" eb="2">
      <t>ニッタ</t>
    </rPh>
    <rPh sb="2" eb="3">
      <t>ショウ</t>
    </rPh>
    <rPh sb="3" eb="5">
      <t>コウキ</t>
    </rPh>
    <rPh sb="5" eb="8">
      <t>シギョウシキ</t>
    </rPh>
    <phoneticPr fontId="3"/>
  </si>
  <si>
    <t xml:space="preserve">たんぽぽにっぱ
</t>
    <phoneticPr fontId="3"/>
  </si>
  <si>
    <t xml:space="preserve">ひっとプランウォーキング
カフェ・ド・らんらん
</t>
    <phoneticPr fontId="3"/>
  </si>
  <si>
    <t xml:space="preserve">新田小授業参観・学級懇談会
</t>
    <rPh sb="0" eb="2">
      <t>ニッタ</t>
    </rPh>
    <rPh sb="2" eb="3">
      <t>ショウ</t>
    </rPh>
    <phoneticPr fontId="3"/>
  </si>
  <si>
    <t xml:space="preserve">新羽中引き取り訓練
</t>
    <rPh sb="0" eb="2">
      <t>ニッパ</t>
    </rPh>
    <rPh sb="2" eb="3">
      <t>チュウ</t>
    </rPh>
    <rPh sb="3" eb="4">
      <t>ヒ</t>
    </rPh>
    <rPh sb="5" eb="6">
      <t>ト</t>
    </rPh>
    <rPh sb="7" eb="9">
      <t>クンレン</t>
    </rPh>
    <phoneticPr fontId="3"/>
  </si>
  <si>
    <t xml:space="preserve">新羽町五月祭
小机城址まつり
</t>
    <rPh sb="0" eb="3">
      <t>ニッパチョウ</t>
    </rPh>
    <rPh sb="3" eb="5">
      <t>サツキ</t>
    </rPh>
    <rPh sb="5" eb="6">
      <t>マツ</t>
    </rPh>
    <rPh sb="7" eb="9">
      <t>コヅクエ</t>
    </rPh>
    <rPh sb="9" eb="11">
      <t>ジョウシ</t>
    </rPh>
    <phoneticPr fontId="3"/>
  </si>
  <si>
    <t xml:space="preserve">南,大竹,中央,中之久保,自治会,北新羽役員会
田植え(舟運)
</t>
    <rPh sb="24" eb="26">
      <t>タウ</t>
    </rPh>
    <rPh sb="28" eb="29">
      <t>フナ</t>
    </rPh>
    <rPh sb="29" eb="30">
      <t>ウン</t>
    </rPh>
    <phoneticPr fontId="3"/>
  </si>
  <si>
    <t xml:space="preserve">相撲大会練習
</t>
    <rPh sb="0" eb="2">
      <t>スモウ</t>
    </rPh>
    <rPh sb="2" eb="4">
      <t>タイカイ</t>
    </rPh>
    <phoneticPr fontId="3"/>
  </si>
  <si>
    <t xml:space="preserve">相撲大会練習
</t>
    <rPh sb="0" eb="2">
      <t>スモウ</t>
    </rPh>
    <rPh sb="2" eb="4">
      <t>タイカイ</t>
    </rPh>
    <rPh sb="4" eb="6">
      <t>レンシュウ</t>
    </rPh>
    <phoneticPr fontId="3"/>
  </si>
  <si>
    <t>その他</t>
    <rPh sb="2" eb="3">
      <t>タ</t>
    </rPh>
    <phoneticPr fontId="3"/>
  </si>
  <si>
    <t xml:space="preserve">新田小修了式・離任式
</t>
    <rPh sb="0" eb="2">
      <t>ニッタ</t>
    </rPh>
    <rPh sb="2" eb="3">
      <t>ショウ</t>
    </rPh>
    <rPh sb="3" eb="5">
      <t>シュウリョウ</t>
    </rPh>
    <rPh sb="5" eb="6">
      <t>シキ</t>
    </rPh>
    <rPh sb="7" eb="10">
      <t>リニンシキ</t>
    </rPh>
    <phoneticPr fontId="3"/>
  </si>
  <si>
    <t xml:space="preserve">神奈川県スポ進大会
第42回少年少女スポーツ大会講習(小学校)
</t>
    <rPh sb="10" eb="11">
      <t>ダイ</t>
    </rPh>
    <rPh sb="13" eb="14">
      <t>カイ</t>
    </rPh>
    <phoneticPr fontId="3"/>
  </si>
  <si>
    <t xml:space="preserve">第35回港北駅伝大会
横浜市スポーツ推進委員大会
</t>
    <phoneticPr fontId="3"/>
  </si>
  <si>
    <t xml:space="preserve">新田小学校閉庁日
</t>
    <rPh sb="0" eb="2">
      <t>ニッタ</t>
    </rPh>
    <rPh sb="2" eb="5">
      <t>ショウガッコウ</t>
    </rPh>
    <rPh sb="5" eb="8">
      <t>ヘイチョウビ</t>
    </rPh>
    <phoneticPr fontId="3"/>
  </si>
  <si>
    <t xml:space="preserve">新田小授業終了日
</t>
    <rPh sb="0" eb="2">
      <t>ニッタ</t>
    </rPh>
    <rPh sb="2" eb="3">
      <t>ショウ</t>
    </rPh>
    <rPh sb="3" eb="5">
      <t>ジュギョウ</t>
    </rPh>
    <rPh sb="5" eb="8">
      <t>シュウリョウビ</t>
    </rPh>
    <phoneticPr fontId="3"/>
  </si>
  <si>
    <t xml:space="preserve">区青指広報委員会
</t>
    <phoneticPr fontId="3"/>
  </si>
  <si>
    <t xml:space="preserve">横浜市スポーツ推進委員連絡協議会
</t>
    <phoneticPr fontId="3"/>
  </si>
  <si>
    <t xml:space="preserve">区青指広報委員会
</t>
    <phoneticPr fontId="3"/>
  </si>
  <si>
    <t xml:space="preserve">横浜市青少年指導員研修会
</t>
    <phoneticPr fontId="3"/>
  </si>
  <si>
    <t xml:space="preserve">クリキタ役員会
区民大会相撲練習
</t>
    <phoneticPr fontId="3"/>
  </si>
  <si>
    <t>新羽小</t>
    <rPh sb="2" eb="3">
      <t>ショウ</t>
    </rPh>
    <phoneticPr fontId="3"/>
  </si>
  <si>
    <t>、新田小学校閉庁日</t>
    <phoneticPr fontId="3"/>
  </si>
  <si>
    <t xml:space="preserve">、新田小学校閉庁日
</t>
    <phoneticPr fontId="3"/>
  </si>
  <si>
    <t xml:space="preserve">連合町会長会議
夏越の大祓神事(杉山
</t>
    <rPh sb="16" eb="18">
      <t>スギヤマ</t>
    </rPh>
    <phoneticPr fontId="3"/>
  </si>
  <si>
    <t xml:space="preserve">相撲大会練習
</t>
    <phoneticPr fontId="3"/>
  </si>
  <si>
    <t xml:space="preserve">主任児童委員連絡会
</t>
    <rPh sb="0" eb="2">
      <t>シュニン</t>
    </rPh>
    <rPh sb="2" eb="4">
      <t>ジドウ</t>
    </rPh>
    <rPh sb="4" eb="6">
      <t>イイン</t>
    </rPh>
    <rPh sb="6" eb="8">
      <t>レンラク</t>
    </rPh>
    <rPh sb="8" eb="9">
      <t>カイ</t>
    </rPh>
    <phoneticPr fontId="3"/>
  </si>
  <si>
    <t xml:space="preserve">地区民生児童委員定例会
</t>
    <rPh sb="0" eb="2">
      <t>チク</t>
    </rPh>
    <rPh sb="2" eb="4">
      <t>ミンセイ</t>
    </rPh>
    <rPh sb="4" eb="6">
      <t>ジドウ</t>
    </rPh>
    <rPh sb="6" eb="8">
      <t>イイン</t>
    </rPh>
    <rPh sb="8" eb="11">
      <t>テイレイカイ</t>
    </rPh>
    <phoneticPr fontId="3"/>
  </si>
  <si>
    <t xml:space="preserve">新田小全校遠足
</t>
    <rPh sb="0" eb="2">
      <t>ニッタ</t>
    </rPh>
    <rPh sb="2" eb="3">
      <t>ショウ</t>
    </rPh>
    <rPh sb="3" eb="5">
      <t>ゼンコウ</t>
    </rPh>
    <rPh sb="5" eb="7">
      <t>エンソク</t>
    </rPh>
    <phoneticPr fontId="3"/>
  </si>
  <si>
    <t xml:space="preserve">新羽理事会
</t>
    <phoneticPr fontId="3"/>
  </si>
  <si>
    <t xml:space="preserve">新羽地区社会福祉協議会総会
</t>
    <phoneticPr fontId="3"/>
  </si>
  <si>
    <t xml:space="preserve">港北区青少年指導員研修会
</t>
    <rPh sb="0" eb="2">
      <t>コウホク</t>
    </rPh>
    <rPh sb="2" eb="3">
      <t>ク</t>
    </rPh>
    <rPh sb="3" eb="6">
      <t>セイショウネン</t>
    </rPh>
    <rPh sb="6" eb="9">
      <t>シドウイン</t>
    </rPh>
    <rPh sb="9" eb="12">
      <t>ケンシュウカイ</t>
    </rPh>
    <phoneticPr fontId="3"/>
  </si>
  <si>
    <t xml:space="preserve">新羽中合唱コンクール
</t>
    <rPh sb="0" eb="2">
      <t>ニッパ</t>
    </rPh>
    <rPh sb="2" eb="3">
      <t>チュウ</t>
    </rPh>
    <rPh sb="3" eb="5">
      <t>ガッショウ</t>
    </rPh>
    <phoneticPr fontId="3"/>
  </si>
  <si>
    <t xml:space="preserve">新羽中文化祭
</t>
    <rPh sb="0" eb="2">
      <t>ニッパ</t>
    </rPh>
    <rPh sb="2" eb="3">
      <t>チュウ</t>
    </rPh>
    <rPh sb="3" eb="6">
      <t>ブンカサイ</t>
    </rPh>
    <phoneticPr fontId="3"/>
  </si>
  <si>
    <t xml:space="preserve">新羽小学校区防災訓練
</t>
    <phoneticPr fontId="3"/>
  </si>
  <si>
    <t>クリキタ役員会</t>
    <phoneticPr fontId="3"/>
  </si>
  <si>
    <t xml:space="preserve">第46回新羽地区健民祭
</t>
    <phoneticPr fontId="3"/>
  </si>
  <si>
    <t xml:space="preserve">マルナカ祭
</t>
    <phoneticPr fontId="3"/>
  </si>
  <si>
    <t xml:space="preserve">皇太子様即位　改元
</t>
    <rPh sb="0" eb="3">
      <t>コウタイシ</t>
    </rPh>
    <rPh sb="3" eb="4">
      <t>サマ</t>
    </rPh>
    <rPh sb="4" eb="6">
      <t>ソクイ</t>
    </rPh>
    <rPh sb="7" eb="9">
      <t>カイゲン</t>
    </rPh>
    <phoneticPr fontId="3"/>
  </si>
  <si>
    <t>第一回新羽小中合同学校運営協議会</t>
    <rPh sb="0" eb="1">
      <t>ダイ</t>
    </rPh>
    <rPh sb="1" eb="3">
      <t>イッカイ</t>
    </rPh>
    <rPh sb="3" eb="5">
      <t>ニッパ</t>
    </rPh>
    <rPh sb="5" eb="7">
      <t>ショウチュウ</t>
    </rPh>
    <rPh sb="7" eb="9">
      <t>ゴウドウ</t>
    </rPh>
    <rPh sb="9" eb="11">
      <t>ガッコウ</t>
    </rPh>
    <rPh sb="11" eb="13">
      <t>ウンエイ</t>
    </rPh>
    <rPh sb="13" eb="16">
      <t>キョウギカイ</t>
    </rPh>
    <phoneticPr fontId="3"/>
  </si>
  <si>
    <t xml:space="preserve">新羽中・PTA総会学校説明会
</t>
    <rPh sb="0" eb="2">
      <t>ニッパ</t>
    </rPh>
    <rPh sb="2" eb="3">
      <t>チュウ</t>
    </rPh>
    <phoneticPr fontId="3"/>
  </si>
  <si>
    <t>新羽小土曜参観
新羽小・</t>
    <rPh sb="0" eb="2">
      <t>ニッパ</t>
    </rPh>
    <rPh sb="2" eb="3">
      <t>ショウ</t>
    </rPh>
    <rPh sb="8" eb="10">
      <t>ニッパ</t>
    </rPh>
    <rPh sb="10" eb="11">
      <t>ショウ</t>
    </rPh>
    <phoneticPr fontId="3"/>
  </si>
  <si>
    <t>区青指実行委員会</t>
    <rPh sb="3" eb="5">
      <t>ジッコウ</t>
    </rPh>
    <rPh sb="5" eb="8">
      <t>イインカイ</t>
    </rPh>
    <phoneticPr fontId="3"/>
  </si>
  <si>
    <t>第24回新羽地区ペタンク大会</t>
    <phoneticPr fontId="3"/>
  </si>
  <si>
    <t>北新羽杉山例大祭
北新羽神輿渡御</t>
    <phoneticPr fontId="3"/>
  </si>
  <si>
    <t xml:space="preserve">新羽スポ推企画委員会（歓送迎会）
</t>
    <rPh sb="11" eb="15">
      <t>カンソウゲイカイ</t>
    </rPh>
    <phoneticPr fontId="3"/>
  </si>
  <si>
    <t xml:space="preserve">新羽スポ推企画委員会
</t>
  </si>
  <si>
    <t xml:space="preserve">神奈川県スポ進委員研修会
新羽スポ推企画委員会
</t>
  </si>
  <si>
    <t>新羽スポ推企画委員会</t>
  </si>
  <si>
    <t xml:space="preserve">区スポーツシンポジウム
新羽スポ推企画委員会
</t>
  </si>
  <si>
    <t xml:space="preserve">第一回消防団長会議
</t>
    <rPh sb="0" eb="1">
      <t>ダイ</t>
    </rPh>
    <rPh sb="1" eb="3">
      <t>イッカイ</t>
    </rPh>
    <rPh sb="3" eb="5">
      <t>ショウボウ</t>
    </rPh>
    <rPh sb="5" eb="7">
      <t>ダンチョウ</t>
    </rPh>
    <rPh sb="7" eb="9">
      <t>カイギ</t>
    </rPh>
    <phoneticPr fontId="3"/>
  </si>
  <si>
    <t xml:space="preserve">消防団新横浜花火大会特別警備
</t>
    <rPh sb="0" eb="3">
      <t>ショウボウダン</t>
    </rPh>
    <rPh sb="3" eb="6">
      <t>シンヨコハマ</t>
    </rPh>
    <rPh sb="6" eb="8">
      <t>ハナビ</t>
    </rPh>
    <rPh sb="8" eb="10">
      <t>タイカイ</t>
    </rPh>
    <rPh sb="10" eb="12">
      <t>トクベツ</t>
    </rPh>
    <rPh sb="12" eb="14">
      <t>ケイビ</t>
    </rPh>
    <phoneticPr fontId="3"/>
  </si>
  <si>
    <t>消防団コンプライアンス研修</t>
    <rPh sb="0" eb="3">
      <t>ショウボウダン</t>
    </rPh>
    <rPh sb="11" eb="13">
      <t>ケンシュウ</t>
    </rPh>
    <phoneticPr fontId="3"/>
  </si>
  <si>
    <t>消防団上級救命士講習</t>
    <rPh sb="0" eb="3">
      <t>ショウボウダン</t>
    </rPh>
    <rPh sb="3" eb="5">
      <t>ジョウキュウ</t>
    </rPh>
    <rPh sb="5" eb="8">
      <t>キュウメイシ</t>
    </rPh>
    <rPh sb="8" eb="10">
      <t>コウシュウ</t>
    </rPh>
    <phoneticPr fontId="3"/>
  </si>
  <si>
    <t xml:space="preserve">港北消防団夏季訓練会
第二回消防団長会議
</t>
    <rPh sb="0" eb="2">
      <t>コウホク</t>
    </rPh>
    <rPh sb="2" eb="5">
      <t>ショウボウダン</t>
    </rPh>
    <rPh sb="5" eb="7">
      <t>カキ</t>
    </rPh>
    <rPh sb="7" eb="9">
      <t>クンレン</t>
    </rPh>
    <rPh sb="9" eb="10">
      <t>カイ</t>
    </rPh>
    <rPh sb="11" eb="12">
      <t>ダイ</t>
    </rPh>
    <rPh sb="12" eb="14">
      <t>ニカイ</t>
    </rPh>
    <rPh sb="14" eb="16">
      <t>ショウボウ</t>
    </rPh>
    <rPh sb="16" eb="18">
      <t>ダンチョウ</t>
    </rPh>
    <rPh sb="18" eb="20">
      <t>カイギ</t>
    </rPh>
    <phoneticPr fontId="3"/>
  </si>
  <si>
    <t xml:space="preserve">新羽地区ペットボトルロケット大会
</t>
    <phoneticPr fontId="3"/>
  </si>
  <si>
    <t>消防団ラグビー警備</t>
    <rPh sb="0" eb="3">
      <t>ショウボウダン</t>
    </rPh>
    <rPh sb="7" eb="9">
      <t>ケイビ</t>
    </rPh>
    <phoneticPr fontId="3"/>
  </si>
  <si>
    <t xml:space="preserve">消防団ラグビー警備
</t>
    <rPh sb="0" eb="3">
      <t>ショウボウダン</t>
    </rPh>
    <rPh sb="7" eb="9">
      <t>ケイビ</t>
    </rPh>
    <phoneticPr fontId="3"/>
  </si>
  <si>
    <t>横浜市消防操法大会</t>
    <rPh sb="0" eb="3">
      <t>ヨコハマシ</t>
    </rPh>
    <rPh sb="3" eb="5">
      <t>ショウボウ</t>
    </rPh>
    <rPh sb="5" eb="7">
      <t>ソウホウ</t>
    </rPh>
    <rPh sb="7" eb="9">
      <t>タイカイ</t>
    </rPh>
    <phoneticPr fontId="3"/>
  </si>
  <si>
    <t>港北区消防出初式</t>
    <rPh sb="0" eb="3">
      <t>コウホクク</t>
    </rPh>
    <rPh sb="3" eb="5">
      <t>ショウボウ</t>
    </rPh>
    <rPh sb="5" eb="8">
      <t>デゾメシキ</t>
    </rPh>
    <phoneticPr fontId="3"/>
  </si>
  <si>
    <t xml:space="preserve">定例消防団・分団長会議
消防団員辞令交付式
</t>
    <rPh sb="0" eb="2">
      <t>テイレイ</t>
    </rPh>
    <rPh sb="2" eb="5">
      <t>ショウボウダン</t>
    </rPh>
    <rPh sb="6" eb="8">
      <t>ブンダン</t>
    </rPh>
    <rPh sb="8" eb="9">
      <t>チョウ</t>
    </rPh>
    <rPh sb="9" eb="11">
      <t>カイギ</t>
    </rPh>
    <rPh sb="12" eb="15">
      <t>ショウボウダン</t>
    </rPh>
    <rPh sb="15" eb="16">
      <t>イン</t>
    </rPh>
    <rPh sb="16" eb="18">
      <t>ジレイ</t>
    </rPh>
    <rPh sb="18" eb="20">
      <t>コウフ</t>
    </rPh>
    <rPh sb="20" eb="21">
      <t>シキ</t>
    </rPh>
    <phoneticPr fontId="3"/>
  </si>
  <si>
    <t xml:space="preserve">区制80周年記念新羽地区80mソーメン流し
</t>
    <rPh sb="0" eb="1">
      <t>ク</t>
    </rPh>
    <rPh sb="1" eb="2">
      <t>セイ</t>
    </rPh>
    <rPh sb="4" eb="6">
      <t>シュウネン</t>
    </rPh>
    <rPh sb="6" eb="8">
      <t>キネン</t>
    </rPh>
    <rPh sb="8" eb="10">
      <t>ニッパ</t>
    </rPh>
    <rPh sb="10" eb="12">
      <t>チク</t>
    </rPh>
    <rPh sb="19" eb="20">
      <t>ナガ</t>
    </rPh>
    <phoneticPr fontId="3"/>
  </si>
  <si>
    <t xml:space="preserve">連合町会長会議
ひっとプラン(仮)
</t>
    <rPh sb="2" eb="3">
      <t>チョウ</t>
    </rPh>
    <phoneticPr fontId="3"/>
  </si>
  <si>
    <t xml:space="preserve">主任児童連絡会
</t>
    <rPh sb="0" eb="2">
      <t>シュニン</t>
    </rPh>
    <rPh sb="2" eb="7">
      <t>ジドウレンラクカイ</t>
    </rPh>
    <phoneticPr fontId="3"/>
  </si>
  <si>
    <t xml:space="preserve">区青指広報委員会
</t>
    <phoneticPr fontId="3"/>
  </si>
  <si>
    <t xml:space="preserve">新羽中地域香料迂回
</t>
    <rPh sb="0" eb="2">
      <t>ニッパ</t>
    </rPh>
    <rPh sb="2" eb="3">
      <t>チュウ</t>
    </rPh>
    <rPh sb="3" eb="5">
      <t>チイキ</t>
    </rPh>
    <rPh sb="5" eb="7">
      <t>コウリョウ</t>
    </rPh>
    <rPh sb="7" eb="9">
      <t>ウカイ</t>
    </rPh>
    <phoneticPr fontId="3"/>
  </si>
  <si>
    <t xml:space="preserve">新羽神輿渡御
</t>
    <phoneticPr fontId="3"/>
  </si>
  <si>
    <t xml:space="preserve">第10回横浜市シーサイドトライアスロン大会
</t>
    <rPh sb="4" eb="6">
      <t>ヨコハマ</t>
    </rPh>
    <rPh sb="6" eb="7">
      <t>シ</t>
    </rPh>
    <phoneticPr fontId="3"/>
  </si>
  <si>
    <t xml:space="preserve">新羽スポ推企画委員会
</t>
    <phoneticPr fontId="3"/>
  </si>
  <si>
    <t xml:space="preserve">新羽役員会
大新羽音頭練習
</t>
    <phoneticPr fontId="3"/>
  </si>
  <si>
    <t>新羽小・</t>
    <rPh sb="2" eb="3">
      <t>ショウ</t>
    </rPh>
    <phoneticPr fontId="3"/>
  </si>
  <si>
    <t>中・</t>
    <rPh sb="0" eb="1">
      <t>チュウ</t>
    </rPh>
    <phoneticPr fontId="3"/>
  </si>
  <si>
    <t>新羽小・</t>
    <rPh sb="0" eb="2">
      <t>ニッパ</t>
    </rPh>
    <rPh sb="2" eb="3">
      <t>ショウ</t>
    </rPh>
    <phoneticPr fontId="3"/>
  </si>
  <si>
    <t>新羽中・</t>
    <rPh sb="0" eb="2">
      <t>ニッパ</t>
    </rPh>
    <rPh sb="2" eb="3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</si>
</sst>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d;@"/>
    <numFmt numFmtId="177" formatCode="m;@"/>
    <numFmt numFmtId="178" formatCode="yyyy/m/d;@"/>
    <numFmt numFmtId="179" formatCode="yyyy/m/d\ h:mm;@"/>
    <numFmt numFmtId="180" formatCode="#\ &quot;年&quot;"/>
    <numFmt numFmtId="181" formatCode="#\ &quot;月&quot;"/>
    <numFmt numFmtId="182" formatCode="yyyy&quot;年&quot;m&quot;月&quot;;@"/>
    <numFmt numFmtId="183" formatCode="yyyy&quot;年&quot;m&quot;月&quot;d&quot;日&quot;;@"/>
    <numFmt numFmtId="184" formatCode="d&quot;日&quot;;@"/>
  </numFmts>
  <fonts count="37">
    <font>
      <sz val="11"/>
      <name val="ＭＳ Ｐ明朝"/>
      <family val="1"/>
      <charset val="128"/>
    </font>
    <font>
      <sz val="12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7"/>
      <color rgb="FFFF0000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i/>
      <sz val="11"/>
      <name val="メイリオ"/>
      <family val="3"/>
      <charset val="128"/>
    </font>
    <font>
      <b/>
      <i/>
      <sz val="11"/>
      <name val="メイリオ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7" fillId="0" borderId="1" xfId="4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7" fillId="0" borderId="1" xfId="4" applyFont="1" applyBorder="1" applyAlignment="1">
      <alignment vertical="top" wrapText="1"/>
    </xf>
    <xf numFmtId="0" fontId="10" fillId="0" borderId="1" xfId="4" applyFont="1" applyBorder="1" applyAlignment="1">
      <alignment vertical="top"/>
    </xf>
    <xf numFmtId="0" fontId="10" fillId="0" borderId="1" xfId="4" applyFont="1" applyBorder="1" applyAlignment="1">
      <alignment vertical="top" wrapText="1"/>
    </xf>
    <xf numFmtId="14" fontId="10" fillId="0" borderId="1" xfId="0" applyNumberFormat="1" applyFont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1" applyFont="1" applyProtection="1">
      <alignment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top"/>
    </xf>
    <xf numFmtId="178" fontId="7" fillId="0" borderId="0" xfId="0" applyNumberFormat="1" applyFont="1" applyAlignment="1">
      <alignment horizontal="left" vertical="top"/>
    </xf>
    <xf numFmtId="179" fontId="7" fillId="0" borderId="0" xfId="0" applyNumberFormat="1" applyFont="1" applyAlignment="1">
      <alignment horizontal="left" vertical="top" shrinkToFit="1"/>
    </xf>
    <xf numFmtId="180" fontId="7" fillId="0" borderId="0" xfId="0" applyNumberFormat="1" applyFont="1" applyAlignment="1">
      <alignment horizontal="left" vertical="top"/>
    </xf>
    <xf numFmtId="180" fontId="7" fillId="0" borderId="0" xfId="0" applyNumberFormat="1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76" fontId="10" fillId="0" borderId="1" xfId="4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76" fontId="10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textRotation="255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255" wrapText="1"/>
    </xf>
    <xf numFmtId="0" fontId="17" fillId="0" borderId="3" xfId="0" applyFont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177" fontId="19" fillId="0" borderId="1" xfId="4" applyNumberFormat="1" applyFont="1" applyBorder="1" applyAlignment="1">
      <alignment horizontal="center" vertical="top" wrapText="1"/>
    </xf>
    <xf numFmtId="176" fontId="19" fillId="0" borderId="1" xfId="4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6" borderId="1" xfId="0" applyFont="1" applyFill="1" applyBorder="1" applyAlignment="1">
      <alignment horizontal="center" vertical="top"/>
    </xf>
    <xf numFmtId="0" fontId="17" fillId="6" borderId="0" xfId="0" applyFont="1" applyFill="1" applyAlignment="1">
      <alignment horizontal="center" vertical="top"/>
    </xf>
    <xf numFmtId="0" fontId="17" fillId="0" borderId="0" xfId="0" applyFont="1" applyAlignment="1" applyProtection="1">
      <alignment horizontal="center" vertical="top"/>
      <protection locked="0"/>
    </xf>
    <xf numFmtId="0" fontId="17" fillId="0" borderId="0" xfId="1" applyFont="1" applyProtection="1">
      <alignment vertical="top"/>
    </xf>
    <xf numFmtId="0" fontId="22" fillId="0" borderId="1" xfId="0" applyFont="1" applyBorder="1" applyAlignment="1" applyProtection="1">
      <alignment horizontal="center" vertical="top"/>
      <protection locked="0"/>
    </xf>
    <xf numFmtId="0" fontId="23" fillId="0" borderId="1" xfId="0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 vertical="top"/>
    </xf>
    <xf numFmtId="178" fontId="24" fillId="0" borderId="0" xfId="0" applyNumberFormat="1" applyFont="1" applyAlignment="1">
      <alignment horizontal="left" vertical="top"/>
    </xf>
    <xf numFmtId="179" fontId="24" fillId="0" borderId="0" xfId="0" applyNumberFormat="1" applyFont="1" applyAlignment="1">
      <alignment horizontal="left" vertical="top" shrinkToFit="1"/>
    </xf>
    <xf numFmtId="0" fontId="19" fillId="0" borderId="0" xfId="0" applyFont="1" applyAlignment="1">
      <alignment horizontal="left" vertical="top"/>
    </xf>
    <xf numFmtId="180" fontId="24" fillId="0" borderId="0" xfId="0" applyNumberFormat="1" applyFont="1" applyAlignment="1" applyProtection="1">
      <alignment horizontal="left" vertical="top"/>
      <protection locked="0"/>
    </xf>
    <xf numFmtId="180" fontId="19" fillId="0" borderId="0" xfId="0" applyNumberFormat="1" applyFont="1" applyAlignment="1">
      <alignment horizontal="left" vertical="top"/>
    </xf>
    <xf numFmtId="0" fontId="19" fillId="0" borderId="10" xfId="0" applyFont="1" applyBorder="1" applyAlignment="1">
      <alignment horizontal="center" vertical="center" textRotation="255" wrapText="1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14" fontId="17" fillId="0" borderId="0" xfId="0" applyNumberFormat="1" applyFont="1" applyAlignment="1">
      <alignment vertical="top" wrapText="1"/>
    </xf>
    <xf numFmtId="176" fontId="19" fillId="0" borderId="10" xfId="4" applyNumberFormat="1" applyFont="1" applyBorder="1" applyAlignment="1">
      <alignment vertical="top" wrapText="1"/>
    </xf>
    <xf numFmtId="176" fontId="19" fillId="0" borderId="1" xfId="4" applyNumberFormat="1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76" fontId="19" fillId="0" borderId="10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0" fontId="18" fillId="0" borderId="2" xfId="0" applyFont="1" applyBorder="1" applyAlignment="1">
      <alignment horizontal="center" vertical="center" shrinkToFit="1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19" xfId="0" applyFont="1" applyBorder="1" applyAlignment="1">
      <alignment vertical="top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27" fillId="0" borderId="0" xfId="0" applyFont="1" applyAlignment="1">
      <alignment vertical="top"/>
    </xf>
    <xf numFmtId="180" fontId="27" fillId="0" borderId="0" xfId="0" applyNumberFormat="1" applyFont="1" applyAlignment="1" applyProtection="1">
      <alignment horizontal="left" vertical="top"/>
      <protection locked="0"/>
    </xf>
    <xf numFmtId="180" fontId="27" fillId="0" borderId="0" xfId="0" applyNumberFormat="1" applyFont="1" applyAlignment="1">
      <alignment horizontal="left" vertical="top"/>
    </xf>
    <xf numFmtId="178" fontId="27" fillId="0" borderId="0" xfId="0" applyNumberFormat="1" applyFont="1" applyAlignment="1">
      <alignment horizontal="left" vertical="top"/>
    </xf>
    <xf numFmtId="181" fontId="19" fillId="0" borderId="20" xfId="0" applyNumberFormat="1" applyFont="1" applyBorder="1" applyAlignment="1" applyProtection="1">
      <alignment horizontal="center" vertical="top"/>
      <protection locked="0"/>
    </xf>
    <xf numFmtId="181" fontId="19" fillId="0" borderId="16" xfId="0" applyNumberFormat="1" applyFont="1" applyBorder="1" applyAlignment="1" applyProtection="1">
      <alignment horizontal="center" vertical="top"/>
      <protection locked="0"/>
    </xf>
    <xf numFmtId="0" fontId="20" fillId="0" borderId="1" xfId="0" applyFont="1" applyBorder="1" applyAlignment="1">
      <alignment vertical="top" wrapText="1"/>
    </xf>
    <xf numFmtId="0" fontId="19" fillId="0" borderId="17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wrapText="1" shrinkToFit="1"/>
    </xf>
    <xf numFmtId="0" fontId="21" fillId="0" borderId="3" xfId="0" applyFont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5" fillId="3" borderId="1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18" fillId="5" borderId="22" xfId="0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vertical="top" wrapText="1"/>
    </xf>
    <xf numFmtId="180" fontId="24" fillId="0" borderId="0" xfId="0" applyNumberFormat="1" applyFont="1" applyAlignment="1">
      <alignment vertical="top"/>
    </xf>
    <xf numFmtId="183" fontId="30" fillId="0" borderId="0" xfId="0" applyNumberFormat="1" applyFont="1" applyAlignment="1">
      <alignment horizontal="right" vertical="center" shrinkToFit="1"/>
    </xf>
    <xf numFmtId="0" fontId="30" fillId="0" borderId="0" xfId="3" applyFont="1" applyAlignment="1">
      <alignment vertical="center"/>
    </xf>
    <xf numFmtId="0" fontId="30" fillId="0" borderId="0" xfId="3" applyFont="1" applyAlignment="1">
      <alignment vertical="center" shrinkToFit="1"/>
    </xf>
    <xf numFmtId="183" fontId="30" fillId="0" borderId="0" xfId="3" applyNumberFormat="1" applyFont="1" applyAlignment="1">
      <alignment horizontal="center" vertical="center" shrinkToFit="1"/>
    </xf>
    <xf numFmtId="0" fontId="30" fillId="0" borderId="0" xfId="3" applyFont="1" applyAlignment="1">
      <alignment horizontal="center" vertical="center" shrinkToFit="1"/>
    </xf>
    <xf numFmtId="0" fontId="30" fillId="0" borderId="28" xfId="3" applyFont="1" applyBorder="1" applyAlignment="1">
      <alignment horizontal="center" vertical="center" shrinkToFit="1"/>
    </xf>
    <xf numFmtId="0" fontId="30" fillId="0" borderId="31" xfId="3" applyFont="1" applyBorder="1" applyAlignment="1">
      <alignment horizontal="center" vertical="center" shrinkToFit="1"/>
    </xf>
    <xf numFmtId="55" fontId="30" fillId="0" borderId="22" xfId="3" applyNumberFormat="1" applyFont="1" applyBorder="1" applyAlignment="1">
      <alignment vertical="center" shrinkToFit="1"/>
    </xf>
    <xf numFmtId="0" fontId="30" fillId="0" borderId="22" xfId="3" applyFont="1" applyBorder="1" applyAlignment="1">
      <alignment vertical="center" shrinkToFit="1"/>
    </xf>
    <xf numFmtId="20" fontId="30" fillId="0" borderId="28" xfId="3" applyNumberFormat="1" applyFont="1" applyBorder="1" applyAlignment="1">
      <alignment horizontal="center" vertical="center" shrinkToFit="1"/>
    </xf>
    <xf numFmtId="55" fontId="30" fillId="0" borderId="33" xfId="3" applyNumberFormat="1" applyFont="1" applyBorder="1" applyAlignment="1">
      <alignment vertical="center" shrinkToFit="1"/>
    </xf>
    <xf numFmtId="20" fontId="30" fillId="0" borderId="31" xfId="3" applyNumberFormat="1" applyFont="1" applyBorder="1" applyAlignment="1">
      <alignment horizontal="center" vertical="center" shrinkToFit="1"/>
    </xf>
    <xf numFmtId="0" fontId="30" fillId="0" borderId="32" xfId="3" applyFont="1" applyBorder="1" applyAlignment="1">
      <alignment vertical="center" shrinkToFit="1"/>
    </xf>
    <xf numFmtId="0" fontId="30" fillId="0" borderId="33" xfId="3" applyFont="1" applyBorder="1" applyAlignment="1">
      <alignment vertical="center" shrinkToFit="1"/>
    </xf>
    <xf numFmtId="0" fontId="30" fillId="0" borderId="0" xfId="3" applyFont="1" applyAlignment="1">
      <alignment vertical="center" wrapText="1"/>
    </xf>
    <xf numFmtId="20" fontId="30" fillId="0" borderId="34" xfId="3" applyNumberFormat="1" applyFont="1" applyBorder="1" applyAlignment="1">
      <alignment horizontal="center" vertical="center" shrinkToFit="1"/>
    </xf>
    <xf numFmtId="55" fontId="30" fillId="0" borderId="32" xfId="3" applyNumberFormat="1" applyFont="1" applyBorder="1" applyAlignment="1">
      <alignment vertical="center" shrinkToFit="1"/>
    </xf>
    <xf numFmtId="55" fontId="30" fillId="0" borderId="1" xfId="3" applyNumberFormat="1" applyFont="1" applyBorder="1" applyAlignment="1">
      <alignment vertical="center" shrinkToFit="1"/>
    </xf>
    <xf numFmtId="55" fontId="30" fillId="0" borderId="2" xfId="3" applyNumberFormat="1" applyFont="1" applyBorder="1" applyAlignment="1">
      <alignment vertical="center" shrinkToFit="1"/>
    </xf>
    <xf numFmtId="55" fontId="31" fillId="0" borderId="4" xfId="3" applyNumberFormat="1" applyFont="1" applyBorder="1" applyAlignment="1">
      <alignment vertical="center" shrinkToFit="1"/>
    </xf>
    <xf numFmtId="0" fontId="30" fillId="0" borderId="4" xfId="3" applyFont="1" applyBorder="1" applyAlignment="1">
      <alignment vertical="center" shrinkToFit="1"/>
    </xf>
    <xf numFmtId="0" fontId="31" fillId="0" borderId="4" xfId="3" applyFont="1" applyBorder="1" applyAlignment="1">
      <alignment horizontal="center" vertical="center" shrinkToFit="1"/>
    </xf>
    <xf numFmtId="0" fontId="31" fillId="0" borderId="3" xfId="3" applyFont="1" applyBorder="1" applyAlignment="1">
      <alignment vertical="center" shrinkToFit="1"/>
    </xf>
    <xf numFmtId="0" fontId="30" fillId="0" borderId="0" xfId="3" applyFont="1" applyAlignment="1">
      <alignment horizontal="right" vertical="center"/>
    </xf>
    <xf numFmtId="0" fontId="30" fillId="0" borderId="0" xfId="3" applyFont="1" applyAlignment="1">
      <alignment horizontal="center" vertical="center"/>
    </xf>
    <xf numFmtId="0" fontId="30" fillId="0" borderId="1" xfId="3" applyFont="1" applyBorder="1" applyAlignment="1">
      <alignment vertical="center"/>
    </xf>
    <xf numFmtId="0" fontId="30" fillId="0" borderId="29" xfId="3" applyFont="1" applyBorder="1" applyAlignment="1">
      <alignment horizontal="center" vertical="center"/>
    </xf>
    <xf numFmtId="0" fontId="30" fillId="0" borderId="30" xfId="3" applyFont="1" applyBorder="1" applyAlignment="1">
      <alignment horizontal="center" vertical="center" shrinkToFit="1"/>
    </xf>
    <xf numFmtId="55" fontId="30" fillId="0" borderId="23" xfId="3" applyNumberFormat="1" applyFont="1" applyBorder="1" applyAlignment="1">
      <alignment vertical="center" shrinkToFit="1"/>
    </xf>
    <xf numFmtId="184" fontId="30" fillId="0" borderId="35" xfId="3" applyNumberFormat="1" applyFont="1" applyBorder="1" applyAlignment="1">
      <alignment vertical="center" shrinkToFit="1"/>
    </xf>
    <xf numFmtId="0" fontId="30" fillId="0" borderId="37" xfId="3" applyFont="1" applyBorder="1" applyAlignment="1">
      <alignment vertical="center" shrinkToFit="1"/>
    </xf>
    <xf numFmtId="0" fontId="30" fillId="0" borderId="40" xfId="3" applyFont="1" applyBorder="1" applyAlignment="1">
      <alignment vertical="center" shrinkToFit="1"/>
    </xf>
    <xf numFmtId="55" fontId="31" fillId="7" borderId="20" xfId="3" applyNumberFormat="1" applyFont="1" applyFill="1" applyBorder="1" applyAlignment="1">
      <alignment vertical="center" shrinkToFit="1"/>
    </xf>
    <xf numFmtId="184" fontId="31" fillId="7" borderId="36" xfId="3" applyNumberFormat="1" applyFont="1" applyFill="1" applyBorder="1" applyAlignment="1">
      <alignment vertical="center" shrinkToFit="1"/>
    </xf>
    <xf numFmtId="0" fontId="31" fillId="7" borderId="38" xfId="3" applyFont="1" applyFill="1" applyBorder="1" applyAlignment="1">
      <alignment vertical="center" shrinkToFit="1"/>
    </xf>
    <xf numFmtId="0" fontId="31" fillId="0" borderId="42" xfId="3" applyFont="1" applyBorder="1" applyAlignment="1">
      <alignment vertical="center" shrinkToFit="1"/>
    </xf>
    <xf numFmtId="0" fontId="30" fillId="0" borderId="43" xfId="3" applyFont="1" applyBorder="1" applyAlignment="1">
      <alignment vertical="center" shrinkToFit="1"/>
    </xf>
    <xf numFmtId="55" fontId="30" fillId="7" borderId="20" xfId="3" applyNumberFormat="1" applyFont="1" applyFill="1" applyBorder="1" applyAlignment="1">
      <alignment vertical="center" shrinkToFit="1"/>
    </xf>
    <xf numFmtId="184" fontId="30" fillId="7" borderId="36" xfId="3" applyNumberFormat="1" applyFont="1" applyFill="1" applyBorder="1" applyAlignment="1">
      <alignment vertical="center" shrinkToFit="1"/>
    </xf>
    <xf numFmtId="0" fontId="30" fillId="7" borderId="38" xfId="3" applyFont="1" applyFill="1" applyBorder="1" applyAlignment="1">
      <alignment vertical="center" shrinkToFit="1"/>
    </xf>
    <xf numFmtId="0" fontId="32" fillId="8" borderId="40" xfId="3" applyFont="1" applyFill="1" applyBorder="1" applyAlignment="1">
      <alignment vertical="center" shrinkToFit="1"/>
    </xf>
    <xf numFmtId="0" fontId="33" fillId="8" borderId="42" xfId="3" applyFont="1" applyFill="1" applyBorder="1" applyAlignment="1">
      <alignment vertical="center" shrinkToFit="1"/>
    </xf>
    <xf numFmtId="0" fontId="30" fillId="0" borderId="39" xfId="3" applyFont="1" applyBorder="1" applyAlignment="1">
      <alignment horizontal="center" vertical="center" wrapText="1" shrinkToFit="1"/>
    </xf>
    <xf numFmtId="0" fontId="30" fillId="0" borderId="41" xfId="0" applyFont="1" applyBorder="1" applyAlignment="1">
      <alignment horizontal="center" vertical="center" wrapText="1" shrinkToFit="1"/>
    </xf>
    <xf numFmtId="0" fontId="30" fillId="0" borderId="39" xfId="3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183" fontId="30" fillId="0" borderId="0" xfId="3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3" applyFont="1" applyAlignment="1">
      <alignment horizontal="right" vertical="center" shrinkToFit="1"/>
    </xf>
    <xf numFmtId="0" fontId="30" fillId="0" borderId="0" xfId="0" applyFont="1" applyAlignment="1">
      <alignment horizontal="right" vertical="center" shrinkToFit="1"/>
    </xf>
    <xf numFmtId="55" fontId="30" fillId="0" borderId="22" xfId="3" applyNumberFormat="1" applyFont="1" applyBorder="1" applyAlignment="1">
      <alignment vertical="center" wrapText="1" shrinkToFit="1"/>
    </xf>
    <xf numFmtId="55" fontId="30" fillId="0" borderId="32" xfId="3" applyNumberFormat="1" applyFont="1" applyBorder="1" applyAlignment="1">
      <alignment vertical="center" wrapText="1" shrinkToFit="1"/>
    </xf>
    <xf numFmtId="0" fontId="30" fillId="0" borderId="0" xfId="3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3" applyFont="1" applyAlignment="1">
      <alignment vertical="center" shrinkToFit="1"/>
    </xf>
    <xf numFmtId="0" fontId="31" fillId="0" borderId="0" xfId="3" applyFont="1" applyAlignment="1">
      <alignment horizontal="center" vertical="center" shrinkToFit="1"/>
    </xf>
    <xf numFmtId="0" fontId="30" fillId="0" borderId="23" xfId="3" applyFont="1" applyBorder="1" applyAlignment="1">
      <alignment horizontal="center" vertical="center"/>
    </xf>
    <xf numFmtId="0" fontId="30" fillId="0" borderId="24" xfId="3" applyFont="1" applyBorder="1" applyAlignment="1">
      <alignment horizontal="center" vertical="center"/>
    </xf>
    <xf numFmtId="0" fontId="30" fillId="0" borderId="25" xfId="3" applyFont="1" applyBorder="1" applyAlignment="1">
      <alignment horizontal="center" vertical="center"/>
    </xf>
    <xf numFmtId="0" fontId="30" fillId="0" borderId="26" xfId="3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3" applyFont="1" applyBorder="1" applyAlignment="1">
      <alignment horizontal="center" vertical="center" shrinkToFit="1"/>
    </xf>
    <xf numFmtId="0" fontId="30" fillId="0" borderId="32" xfId="3" applyFont="1" applyBorder="1" applyAlignment="1">
      <alignment horizontal="center" vertical="center" shrinkToFit="1"/>
    </xf>
    <xf numFmtId="0" fontId="30" fillId="7" borderId="20" xfId="3" applyFont="1" applyFill="1" applyBorder="1" applyAlignment="1">
      <alignment horizontal="center" vertical="center"/>
    </xf>
    <xf numFmtId="0" fontId="30" fillId="7" borderId="17" xfId="3" applyFont="1" applyFill="1" applyBorder="1" applyAlignment="1">
      <alignment horizontal="center" vertical="center"/>
    </xf>
    <xf numFmtId="0" fontId="30" fillId="7" borderId="19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182" fontId="18" fillId="0" borderId="14" xfId="0" applyNumberFormat="1" applyFont="1" applyBorder="1" applyAlignment="1" applyProtection="1">
      <alignment horizontal="center" vertical="top"/>
      <protection locked="0"/>
    </xf>
    <xf numFmtId="182" fontId="18" fillId="0" borderId="13" xfId="0" applyNumberFormat="1" applyFont="1" applyBorder="1" applyAlignment="1">
      <alignment vertical="top"/>
    </xf>
    <xf numFmtId="182" fontId="18" fillId="0" borderId="15" xfId="0" applyNumberFormat="1" applyFont="1" applyBorder="1" applyAlignment="1">
      <alignment vertical="top"/>
    </xf>
    <xf numFmtId="182" fontId="18" fillId="0" borderId="12" xfId="0" applyNumberFormat="1" applyFont="1" applyBorder="1" applyAlignment="1" applyProtection="1">
      <alignment horizontal="center" vertical="top"/>
      <protection locked="0"/>
    </xf>
    <xf numFmtId="181" fontId="24" fillId="0" borderId="5" xfId="0" applyNumberFormat="1" applyFont="1" applyBorder="1" applyAlignment="1" applyProtection="1">
      <alignment horizontal="center" vertical="top"/>
      <protection locked="0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181" fontId="24" fillId="0" borderId="8" xfId="0" applyNumberFormat="1" applyFont="1" applyBorder="1" applyAlignment="1" applyProtection="1">
      <alignment horizontal="center" vertical="top"/>
      <protection locked="0"/>
    </xf>
    <xf numFmtId="0" fontId="17" fillId="0" borderId="9" xfId="0" applyFont="1" applyBorder="1" applyAlignment="1">
      <alignment vertical="top"/>
    </xf>
    <xf numFmtId="181" fontId="18" fillId="0" borderId="21" xfId="0" applyNumberFormat="1" applyFont="1" applyBorder="1" applyAlignment="1" applyProtection="1">
      <alignment horizontal="center" vertical="top" shrinkToFit="1"/>
      <protection locked="0"/>
    </xf>
    <xf numFmtId="0" fontId="26" fillId="0" borderId="3" xfId="0" applyFont="1" applyBorder="1" applyAlignment="1">
      <alignment horizontal="center" vertical="top" shrinkToFit="1"/>
    </xf>
    <xf numFmtId="181" fontId="7" fillId="0" borderId="2" xfId="0" applyNumberFormat="1" applyFont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181" fontId="7" fillId="0" borderId="4" xfId="0" applyNumberFormat="1" applyFont="1" applyBorder="1" applyAlignment="1" applyProtection="1">
      <alignment horizontal="center" vertical="top"/>
      <protection locked="0"/>
    </xf>
    <xf numFmtId="181" fontId="7" fillId="0" borderId="3" xfId="0" applyNumberFormat="1" applyFont="1" applyBorder="1" applyAlignment="1" applyProtection="1">
      <alignment horizontal="center" vertical="top"/>
      <protection locked="0"/>
    </xf>
    <xf numFmtId="0" fontId="35" fillId="0" borderId="1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</cellXfs>
  <cellStyles count="8">
    <cellStyle name="ハイパーリンク 2" xfId="1"/>
    <cellStyle name="標準" xfId="0" builtinId="0"/>
    <cellStyle name="標準 2" xfId="2"/>
    <cellStyle name="標準 2 2" xfId="5"/>
    <cellStyle name="標準 3" xfId="3"/>
    <cellStyle name="標準 4" xfId="6"/>
    <cellStyle name="標準 5" xfId="7"/>
    <cellStyle name="標準_Book1" xfId="4"/>
  </cellStyles>
  <dxfs count="798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0070C0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ont>
        <color rgb="FFFF6600"/>
      </font>
    </dxf>
    <dxf>
      <font>
        <b/>
        <i val="0"/>
        <color rgb="FFFF0000"/>
      </font>
    </dxf>
    <dxf>
      <font>
        <color rgb="FF0070C0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njoyful/AppData/Local/Microsoft/Windows/Temporary%20Internet%20Files/Content.Outlook/15A1IUHN/2010&#24180;&#24230;&#20107;&#26989;&#35336;&#30011;&#20860;2009&#20107;&#26989;&#22577;&#21578;(1.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njoyful/AppData/Local/Microsoft/Windows/Temporary%20Internet%20Files/Content.Outlook/15A1IUHN/2011&#24180;&#24230;&#20107;&#26989;&#35336;&#30011;&#20860;2010&#20107;&#26989;&#22577;&#21578;(1.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新羽地区行事予定"/>
      <sheetName val="2011年度体指事業計画"/>
      <sheetName val="2012（平成23）年度行事予定(地域用)"/>
      <sheetName val="2010年度体指事業報告書"/>
      <sheetName val="2010年度全体計画"/>
      <sheetName val="2010年度体指事業計画"/>
      <sheetName val="2010体指予定"/>
      <sheetName val="2009年度体指事業報告"/>
      <sheetName val="2010年度カレンダー"/>
      <sheetName val="休日マスタ"/>
      <sheetName val="休日設定"/>
      <sheetName val="平成21年度行事予定(地域用)"/>
      <sheetName val="休日マスタ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日付</v>
          </cell>
          <cell r="B1" t="str">
            <v>曜日</v>
          </cell>
          <cell r="C1" t="str">
            <v>名称</v>
          </cell>
          <cell r="D1" t="str">
            <v>休日区分</v>
          </cell>
        </row>
        <row r="2">
          <cell r="A2">
            <v>39083</v>
          </cell>
          <cell r="B2" t="str">
            <v>月</v>
          </cell>
          <cell r="C2" t="str">
            <v>元日</v>
          </cell>
          <cell r="D2" t="str">
            <v>休日</v>
          </cell>
        </row>
        <row r="3">
          <cell r="A3">
            <v>39090</v>
          </cell>
          <cell r="B3" t="str">
            <v>月</v>
          </cell>
          <cell r="C3" t="str">
            <v>成人の日</v>
          </cell>
          <cell r="D3" t="str">
            <v>休日</v>
          </cell>
        </row>
        <row r="4">
          <cell r="A4">
            <v>39124</v>
          </cell>
          <cell r="B4" t="str">
            <v>日</v>
          </cell>
          <cell r="C4" t="str">
            <v>建国記念の日</v>
          </cell>
          <cell r="D4" t="str">
            <v>休日</v>
          </cell>
        </row>
        <row r="5">
          <cell r="A5">
            <v>39125</v>
          </cell>
          <cell r="B5" t="str">
            <v>月</v>
          </cell>
          <cell r="C5" t="str">
            <v>振替休日</v>
          </cell>
          <cell r="D5" t="str">
            <v>休日</v>
          </cell>
        </row>
        <row r="6">
          <cell r="A6">
            <v>39162</v>
          </cell>
          <cell r="B6" t="str">
            <v>水</v>
          </cell>
          <cell r="C6" t="str">
            <v>春分の日</v>
          </cell>
          <cell r="D6" t="str">
            <v>休日</v>
          </cell>
        </row>
        <row r="7">
          <cell r="A7">
            <v>39201</v>
          </cell>
          <cell r="B7" t="str">
            <v>日</v>
          </cell>
          <cell r="C7" t="str">
            <v>昭和の日</v>
          </cell>
          <cell r="D7" t="str">
            <v>休日</v>
          </cell>
        </row>
        <row r="8">
          <cell r="A8">
            <v>39202</v>
          </cell>
          <cell r="B8" t="str">
            <v>月</v>
          </cell>
          <cell r="C8" t="str">
            <v>振替休日</v>
          </cell>
          <cell r="D8" t="str">
            <v>休日</v>
          </cell>
        </row>
        <row r="9">
          <cell r="A9">
            <v>39205</v>
          </cell>
          <cell r="B9" t="str">
            <v>木</v>
          </cell>
          <cell r="C9" t="str">
            <v>憲法記念日</v>
          </cell>
          <cell r="D9" t="str">
            <v>休日</v>
          </cell>
        </row>
        <row r="10">
          <cell r="A10">
            <v>39206</v>
          </cell>
          <cell r="B10" t="str">
            <v>金</v>
          </cell>
          <cell r="C10" t="str">
            <v>みどりの日</v>
          </cell>
          <cell r="D10" t="str">
            <v>休日</v>
          </cell>
        </row>
        <row r="11">
          <cell r="A11">
            <v>39207</v>
          </cell>
          <cell r="B11" t="str">
            <v>土</v>
          </cell>
          <cell r="C11" t="str">
            <v>こどもの日</v>
          </cell>
          <cell r="D11" t="str">
            <v>休日</v>
          </cell>
        </row>
        <row r="12">
          <cell r="A12">
            <v>39279</v>
          </cell>
          <cell r="B12" t="str">
            <v>月</v>
          </cell>
          <cell r="C12" t="str">
            <v>海の日</v>
          </cell>
          <cell r="D12" t="str">
            <v>休日</v>
          </cell>
        </row>
        <row r="13">
          <cell r="A13">
            <v>39342</v>
          </cell>
          <cell r="B13" t="str">
            <v>月</v>
          </cell>
          <cell r="C13" t="str">
            <v>敬老の日</v>
          </cell>
          <cell r="D13" t="str">
            <v>休日</v>
          </cell>
        </row>
        <row r="14">
          <cell r="A14">
            <v>39348</v>
          </cell>
          <cell r="B14" t="str">
            <v>日</v>
          </cell>
          <cell r="C14" t="str">
            <v>秋分の日</v>
          </cell>
          <cell r="D14" t="str">
            <v>休日</v>
          </cell>
        </row>
        <row r="15">
          <cell r="A15">
            <v>39349</v>
          </cell>
          <cell r="B15" t="str">
            <v>月</v>
          </cell>
          <cell r="C15" t="str">
            <v>振替休日</v>
          </cell>
          <cell r="D15" t="str">
            <v>休日</v>
          </cell>
        </row>
        <row r="16">
          <cell r="A16">
            <v>39363</v>
          </cell>
          <cell r="B16" t="str">
            <v>月</v>
          </cell>
          <cell r="C16" t="str">
            <v>体育の日</v>
          </cell>
          <cell r="D16" t="str">
            <v>休日</v>
          </cell>
        </row>
        <row r="17">
          <cell r="A17">
            <v>39389</v>
          </cell>
          <cell r="B17" t="str">
            <v>土</v>
          </cell>
          <cell r="C17" t="str">
            <v>文化の日</v>
          </cell>
          <cell r="D17" t="str">
            <v>休日</v>
          </cell>
        </row>
        <row r="18">
          <cell r="A18">
            <v>39409</v>
          </cell>
          <cell r="B18" t="str">
            <v>金</v>
          </cell>
          <cell r="C18" t="str">
            <v>勤労感謝の日</v>
          </cell>
          <cell r="D18" t="str">
            <v>休日</v>
          </cell>
        </row>
        <row r="19">
          <cell r="A19">
            <v>39439</v>
          </cell>
          <cell r="B19" t="str">
            <v>日</v>
          </cell>
          <cell r="C19" t="str">
            <v>天皇誕生日</v>
          </cell>
          <cell r="D19" t="str">
            <v>休日</v>
          </cell>
        </row>
        <row r="20">
          <cell r="A20">
            <v>39440</v>
          </cell>
          <cell r="B20" t="str">
            <v>月</v>
          </cell>
          <cell r="C20" t="str">
            <v>振替休日</v>
          </cell>
          <cell r="D20" t="str">
            <v>休日</v>
          </cell>
        </row>
        <row r="21">
          <cell r="A21">
            <v>39448</v>
          </cell>
          <cell r="B21" t="str">
            <v>火</v>
          </cell>
          <cell r="C21" t="str">
            <v>元日</v>
          </cell>
          <cell r="D21" t="str">
            <v>休日</v>
          </cell>
        </row>
        <row r="22">
          <cell r="A22">
            <v>39461</v>
          </cell>
          <cell r="B22" t="str">
            <v>月</v>
          </cell>
          <cell r="C22" t="str">
            <v>成人の日</v>
          </cell>
          <cell r="D22" t="str">
            <v>休日</v>
          </cell>
        </row>
        <row r="23">
          <cell r="A23">
            <v>39489</v>
          </cell>
          <cell r="B23" t="str">
            <v>月</v>
          </cell>
          <cell r="C23" t="str">
            <v>建国記念の日</v>
          </cell>
          <cell r="D23" t="str">
            <v>休日</v>
          </cell>
        </row>
        <row r="24">
          <cell r="A24">
            <v>39527</v>
          </cell>
          <cell r="B24" t="str">
            <v>木</v>
          </cell>
          <cell r="C24" t="str">
            <v>春分の日</v>
          </cell>
          <cell r="D24" t="str">
            <v>休日</v>
          </cell>
        </row>
        <row r="25">
          <cell r="A25">
            <v>39567</v>
          </cell>
          <cell r="B25" t="str">
            <v>火</v>
          </cell>
          <cell r="C25" t="str">
            <v>昭和の日</v>
          </cell>
          <cell r="D25" t="str">
            <v>休日</v>
          </cell>
        </row>
        <row r="26">
          <cell r="A26">
            <v>39571</v>
          </cell>
          <cell r="B26" t="str">
            <v>土</v>
          </cell>
          <cell r="C26" t="str">
            <v>憲法記念日</v>
          </cell>
          <cell r="D26" t="str">
            <v>休日</v>
          </cell>
        </row>
        <row r="27">
          <cell r="A27">
            <v>39572</v>
          </cell>
          <cell r="B27" t="str">
            <v>日</v>
          </cell>
          <cell r="C27" t="str">
            <v>みどりの日</v>
          </cell>
          <cell r="D27" t="str">
            <v>休日</v>
          </cell>
        </row>
        <row r="28">
          <cell r="A28">
            <v>39573</v>
          </cell>
          <cell r="B28" t="str">
            <v>月</v>
          </cell>
          <cell r="C28" t="str">
            <v>こどもの日</v>
          </cell>
          <cell r="D28" t="str">
            <v>休日</v>
          </cell>
        </row>
        <row r="29">
          <cell r="A29">
            <v>39574</v>
          </cell>
          <cell r="B29" t="str">
            <v>火</v>
          </cell>
          <cell r="C29" t="str">
            <v>振替休日</v>
          </cell>
          <cell r="D29" t="str">
            <v>休日</v>
          </cell>
        </row>
        <row r="30">
          <cell r="A30">
            <v>39650</v>
          </cell>
          <cell r="B30" t="str">
            <v>月</v>
          </cell>
          <cell r="C30" t="str">
            <v>海の日</v>
          </cell>
          <cell r="D30" t="str">
            <v>休日</v>
          </cell>
        </row>
        <row r="31">
          <cell r="A31">
            <v>39706</v>
          </cell>
          <cell r="B31" t="str">
            <v>月</v>
          </cell>
          <cell r="C31" t="str">
            <v>敬老の日</v>
          </cell>
          <cell r="D31" t="str">
            <v>休日</v>
          </cell>
        </row>
        <row r="32">
          <cell r="A32">
            <v>39714</v>
          </cell>
          <cell r="B32" t="str">
            <v>火</v>
          </cell>
          <cell r="C32" t="str">
            <v>秋分の日</v>
          </cell>
          <cell r="D32" t="str">
            <v>休日</v>
          </cell>
        </row>
        <row r="33">
          <cell r="A33">
            <v>39734</v>
          </cell>
          <cell r="B33" t="str">
            <v>月</v>
          </cell>
          <cell r="C33" t="str">
            <v>体育の日</v>
          </cell>
          <cell r="D33" t="str">
            <v>休日</v>
          </cell>
        </row>
        <row r="34">
          <cell r="A34">
            <v>39755</v>
          </cell>
          <cell r="B34" t="str">
            <v>月</v>
          </cell>
          <cell r="C34" t="str">
            <v>文化の日</v>
          </cell>
          <cell r="D34" t="str">
            <v>休日</v>
          </cell>
        </row>
        <row r="35">
          <cell r="A35">
            <v>39775</v>
          </cell>
          <cell r="B35" t="str">
            <v>日</v>
          </cell>
          <cell r="C35" t="str">
            <v>勤労感謝の日</v>
          </cell>
          <cell r="D35" t="str">
            <v>休日</v>
          </cell>
        </row>
        <row r="36">
          <cell r="A36">
            <v>39776</v>
          </cell>
          <cell r="B36" t="str">
            <v>月</v>
          </cell>
          <cell r="C36" t="str">
            <v>振替休日</v>
          </cell>
          <cell r="D36" t="str">
            <v>休日</v>
          </cell>
        </row>
        <row r="37">
          <cell r="A37">
            <v>39805</v>
          </cell>
          <cell r="B37" t="str">
            <v>火</v>
          </cell>
          <cell r="C37" t="str">
            <v>天皇誕生日</v>
          </cell>
          <cell r="D37" t="str">
            <v>休日</v>
          </cell>
        </row>
        <row r="38">
          <cell r="A38">
            <v>39814</v>
          </cell>
          <cell r="B38" t="str">
            <v>木</v>
          </cell>
          <cell r="C38" t="str">
            <v>元日</v>
          </cell>
          <cell r="D38" t="str">
            <v>休日</v>
          </cell>
        </row>
        <row r="39">
          <cell r="A39">
            <v>39825</v>
          </cell>
          <cell r="B39" t="str">
            <v>月</v>
          </cell>
          <cell r="C39" t="str">
            <v>成人の日</v>
          </cell>
          <cell r="D39" t="str">
            <v>休日</v>
          </cell>
        </row>
        <row r="40">
          <cell r="A40">
            <v>39855</v>
          </cell>
          <cell r="B40" t="str">
            <v>水</v>
          </cell>
          <cell r="C40" t="str">
            <v>建国記念の日</v>
          </cell>
          <cell r="D40" t="str">
            <v>休日</v>
          </cell>
        </row>
        <row r="41">
          <cell r="A41">
            <v>39892</v>
          </cell>
          <cell r="B41" t="str">
            <v>金</v>
          </cell>
          <cell r="C41" t="str">
            <v>春分の日</v>
          </cell>
          <cell r="D41" t="str">
            <v>休日</v>
          </cell>
        </row>
        <row r="42">
          <cell r="A42">
            <v>39932</v>
          </cell>
          <cell r="B42" t="str">
            <v>水</v>
          </cell>
          <cell r="C42" t="str">
            <v>昭和の日</v>
          </cell>
          <cell r="D42" t="str">
            <v>休日</v>
          </cell>
        </row>
        <row r="43">
          <cell r="A43">
            <v>39936</v>
          </cell>
          <cell r="B43" t="str">
            <v>日</v>
          </cell>
          <cell r="C43" t="str">
            <v>憲法記念日</v>
          </cell>
          <cell r="D43" t="str">
            <v>休日</v>
          </cell>
        </row>
        <row r="44">
          <cell r="A44">
            <v>39937</v>
          </cell>
          <cell r="B44" t="str">
            <v>月</v>
          </cell>
          <cell r="C44" t="str">
            <v>みどりの日</v>
          </cell>
          <cell r="D44" t="str">
            <v>休日</v>
          </cell>
        </row>
        <row r="45">
          <cell r="A45">
            <v>39938</v>
          </cell>
          <cell r="B45" t="str">
            <v>火</v>
          </cell>
          <cell r="C45" t="str">
            <v>こどもの日</v>
          </cell>
          <cell r="D45" t="str">
            <v>休日</v>
          </cell>
        </row>
        <row r="46">
          <cell r="A46">
            <v>39939</v>
          </cell>
          <cell r="B46" t="str">
            <v>水</v>
          </cell>
          <cell r="C46" t="str">
            <v>振替休日</v>
          </cell>
          <cell r="D46" t="str">
            <v>休日</v>
          </cell>
        </row>
        <row r="47">
          <cell r="A47">
            <v>40014</v>
          </cell>
          <cell r="B47" t="str">
            <v>月</v>
          </cell>
          <cell r="C47" t="str">
            <v>海の日</v>
          </cell>
          <cell r="D47" t="str">
            <v>休日</v>
          </cell>
        </row>
        <row r="48">
          <cell r="A48">
            <v>40077</v>
          </cell>
          <cell r="B48" t="str">
            <v>月</v>
          </cell>
          <cell r="C48" t="str">
            <v>敬老の日</v>
          </cell>
          <cell r="D48" t="str">
            <v>休日</v>
          </cell>
        </row>
        <row r="49">
          <cell r="A49">
            <v>40078</v>
          </cell>
          <cell r="B49" t="str">
            <v>火</v>
          </cell>
          <cell r="C49" t="str">
            <v>国民の休日</v>
          </cell>
          <cell r="D49" t="str">
            <v>休日</v>
          </cell>
        </row>
        <row r="50">
          <cell r="A50">
            <v>40079</v>
          </cell>
          <cell r="B50" t="str">
            <v>水</v>
          </cell>
          <cell r="C50" t="str">
            <v>秋分の日</v>
          </cell>
          <cell r="D50" t="str">
            <v>休日</v>
          </cell>
        </row>
        <row r="51">
          <cell r="A51">
            <v>40098</v>
          </cell>
          <cell r="B51" t="str">
            <v>月</v>
          </cell>
          <cell r="C51" t="str">
            <v>体育の日</v>
          </cell>
          <cell r="D51" t="str">
            <v>休日</v>
          </cell>
        </row>
        <row r="52">
          <cell r="A52">
            <v>40120</v>
          </cell>
          <cell r="B52" t="str">
            <v>火</v>
          </cell>
          <cell r="C52" t="str">
            <v>文化の日</v>
          </cell>
          <cell r="D52" t="str">
            <v>休日</v>
          </cell>
        </row>
        <row r="53">
          <cell r="A53">
            <v>40140</v>
          </cell>
          <cell r="B53" t="str">
            <v>月</v>
          </cell>
          <cell r="C53" t="str">
            <v>勤労感謝の日</v>
          </cell>
          <cell r="D53" t="str">
            <v>休日</v>
          </cell>
        </row>
        <row r="54">
          <cell r="A54">
            <v>40170</v>
          </cell>
          <cell r="B54" t="str">
            <v>水</v>
          </cell>
          <cell r="C54" t="str">
            <v>天皇誕生日</v>
          </cell>
          <cell r="D54" t="str">
            <v>休日</v>
          </cell>
        </row>
        <row r="55">
          <cell r="A55">
            <v>40179</v>
          </cell>
          <cell r="B55" t="str">
            <v>金</v>
          </cell>
          <cell r="C55" t="str">
            <v>元日</v>
          </cell>
          <cell r="D55" t="str">
            <v>休日</v>
          </cell>
        </row>
        <row r="56">
          <cell r="A56">
            <v>40189</v>
          </cell>
          <cell r="B56" t="str">
            <v>月</v>
          </cell>
          <cell r="C56" t="str">
            <v>成人の日</v>
          </cell>
          <cell r="D56" t="str">
            <v>休日</v>
          </cell>
        </row>
        <row r="57">
          <cell r="A57">
            <v>40220</v>
          </cell>
          <cell r="B57" t="str">
            <v>木</v>
          </cell>
          <cell r="C57" t="str">
            <v>建国記念の日</v>
          </cell>
          <cell r="D57" t="str">
            <v>休日</v>
          </cell>
        </row>
        <row r="58">
          <cell r="A58">
            <v>40258</v>
          </cell>
          <cell r="B58" t="str">
            <v>日</v>
          </cell>
          <cell r="C58" t="str">
            <v>春分の日</v>
          </cell>
          <cell r="D58" t="str">
            <v>休日</v>
          </cell>
        </row>
        <row r="59">
          <cell r="A59">
            <v>40259</v>
          </cell>
          <cell r="B59" t="str">
            <v>月</v>
          </cell>
          <cell r="C59" t="str">
            <v>振替休日</v>
          </cell>
          <cell r="D59" t="str">
            <v>休日</v>
          </cell>
        </row>
        <row r="60">
          <cell r="A60">
            <v>40297</v>
          </cell>
          <cell r="B60" t="str">
            <v>木</v>
          </cell>
          <cell r="C60" t="str">
            <v>昭和の日</v>
          </cell>
          <cell r="D60" t="str">
            <v>休日</v>
          </cell>
        </row>
        <row r="61">
          <cell r="A61">
            <v>40301</v>
          </cell>
          <cell r="B61" t="str">
            <v>月</v>
          </cell>
          <cell r="C61" t="str">
            <v>憲法記念日</v>
          </cell>
          <cell r="D61" t="str">
            <v>休日</v>
          </cell>
        </row>
        <row r="62">
          <cell r="A62">
            <v>40302</v>
          </cell>
          <cell r="B62" t="str">
            <v>火</v>
          </cell>
          <cell r="C62" t="str">
            <v>みどりの日</v>
          </cell>
          <cell r="D62" t="str">
            <v>休日</v>
          </cell>
        </row>
        <row r="63">
          <cell r="A63">
            <v>40303</v>
          </cell>
          <cell r="B63" t="str">
            <v>水</v>
          </cell>
          <cell r="C63" t="str">
            <v>こどもの日</v>
          </cell>
          <cell r="D63" t="str">
            <v>休日</v>
          </cell>
        </row>
        <row r="64">
          <cell r="A64">
            <v>40378</v>
          </cell>
          <cell r="B64" t="str">
            <v>月</v>
          </cell>
          <cell r="C64" t="str">
            <v>海の日</v>
          </cell>
          <cell r="D64" t="str">
            <v>休日</v>
          </cell>
        </row>
        <row r="65">
          <cell r="A65">
            <v>40441</v>
          </cell>
          <cell r="B65" t="str">
            <v>月</v>
          </cell>
          <cell r="C65" t="str">
            <v>敬老の日</v>
          </cell>
          <cell r="D65" t="str">
            <v>休日</v>
          </cell>
        </row>
        <row r="66">
          <cell r="A66">
            <v>40444</v>
          </cell>
          <cell r="B66" t="str">
            <v>木</v>
          </cell>
          <cell r="C66" t="str">
            <v>秋分の日</v>
          </cell>
          <cell r="D66" t="str">
            <v>休日</v>
          </cell>
        </row>
        <row r="67">
          <cell r="A67">
            <v>40462</v>
          </cell>
          <cell r="B67" t="str">
            <v>月</v>
          </cell>
          <cell r="C67" t="str">
            <v>体育の日</v>
          </cell>
          <cell r="D67" t="str">
            <v>休日</v>
          </cell>
        </row>
        <row r="68">
          <cell r="A68">
            <v>40485</v>
          </cell>
          <cell r="B68" t="str">
            <v>水</v>
          </cell>
          <cell r="C68" t="str">
            <v>文化の日</v>
          </cell>
          <cell r="D68" t="str">
            <v>休日</v>
          </cell>
        </row>
        <row r="69">
          <cell r="A69">
            <v>40505</v>
          </cell>
          <cell r="B69" t="str">
            <v>火</v>
          </cell>
          <cell r="C69" t="str">
            <v>勤労感謝の日</v>
          </cell>
          <cell r="D69" t="str">
            <v>休日</v>
          </cell>
        </row>
        <row r="70">
          <cell r="A70">
            <v>40535</v>
          </cell>
          <cell r="B70" t="str">
            <v>木</v>
          </cell>
          <cell r="C70" t="str">
            <v>天皇誕生日</v>
          </cell>
          <cell r="D70" t="str">
            <v>休日</v>
          </cell>
        </row>
        <row r="71">
          <cell r="A71">
            <v>40544</v>
          </cell>
          <cell r="B71" t="str">
            <v>土</v>
          </cell>
          <cell r="C71" t="str">
            <v>元日</v>
          </cell>
          <cell r="D71" t="str">
            <v>休日</v>
          </cell>
        </row>
        <row r="72">
          <cell r="A72">
            <v>40553</v>
          </cell>
          <cell r="B72" t="str">
            <v>月</v>
          </cell>
          <cell r="C72" t="str">
            <v>成人の日</v>
          </cell>
          <cell r="D72" t="str">
            <v>休日</v>
          </cell>
        </row>
        <row r="73">
          <cell r="A73">
            <v>40585</v>
          </cell>
          <cell r="B73" t="str">
            <v>金</v>
          </cell>
          <cell r="C73" t="str">
            <v>建国記念の日</v>
          </cell>
          <cell r="D73" t="str">
            <v>休日</v>
          </cell>
        </row>
        <row r="74">
          <cell r="A74">
            <v>40623</v>
          </cell>
          <cell r="B74" t="str">
            <v>月</v>
          </cell>
          <cell r="C74" t="str">
            <v>春分の日</v>
          </cell>
          <cell r="D74" t="str">
            <v>休日</v>
          </cell>
        </row>
        <row r="75">
          <cell r="A75">
            <v>40662</v>
          </cell>
          <cell r="B75" t="str">
            <v>金</v>
          </cell>
          <cell r="C75" t="str">
            <v>昭和の日</v>
          </cell>
          <cell r="D75" t="str">
            <v>休日</v>
          </cell>
        </row>
        <row r="76">
          <cell r="A76">
            <v>40666</v>
          </cell>
          <cell r="B76" t="str">
            <v>火</v>
          </cell>
          <cell r="C76" t="str">
            <v>憲法記念日</v>
          </cell>
          <cell r="D76" t="str">
            <v>休日</v>
          </cell>
        </row>
        <row r="77">
          <cell r="A77">
            <v>40667</v>
          </cell>
          <cell r="B77" t="str">
            <v>水</v>
          </cell>
          <cell r="C77" t="str">
            <v>みどりの日</v>
          </cell>
          <cell r="D77" t="str">
            <v>休日</v>
          </cell>
        </row>
        <row r="78">
          <cell r="A78">
            <v>40668</v>
          </cell>
          <cell r="B78" t="str">
            <v>木</v>
          </cell>
          <cell r="C78" t="str">
            <v>こどもの日</v>
          </cell>
          <cell r="D78" t="str">
            <v>休日</v>
          </cell>
        </row>
        <row r="79">
          <cell r="A79">
            <v>40742</v>
          </cell>
          <cell r="B79" t="str">
            <v>月</v>
          </cell>
          <cell r="C79" t="str">
            <v>海の日</v>
          </cell>
          <cell r="D79" t="str">
            <v>休日</v>
          </cell>
        </row>
        <row r="80">
          <cell r="A80">
            <v>40805</v>
          </cell>
          <cell r="B80" t="str">
            <v>月</v>
          </cell>
          <cell r="C80" t="str">
            <v>敬老の日</v>
          </cell>
          <cell r="D80" t="str">
            <v>休日</v>
          </cell>
        </row>
        <row r="81">
          <cell r="A81">
            <v>40809</v>
          </cell>
          <cell r="B81" t="str">
            <v>金</v>
          </cell>
          <cell r="C81" t="str">
            <v>秋分の日</v>
          </cell>
          <cell r="D81" t="str">
            <v>休日</v>
          </cell>
        </row>
        <row r="82">
          <cell r="A82">
            <v>40826</v>
          </cell>
          <cell r="B82" t="str">
            <v>月</v>
          </cell>
          <cell r="C82" t="str">
            <v>体育の日</v>
          </cell>
          <cell r="D82" t="str">
            <v>休日</v>
          </cell>
        </row>
        <row r="83">
          <cell r="A83">
            <v>40850</v>
          </cell>
          <cell r="B83" t="str">
            <v>木</v>
          </cell>
          <cell r="C83" t="str">
            <v>文化の日</v>
          </cell>
          <cell r="D83" t="str">
            <v>休日</v>
          </cell>
        </row>
        <row r="84">
          <cell r="A84">
            <v>40870</v>
          </cell>
          <cell r="B84" t="str">
            <v>水</v>
          </cell>
          <cell r="C84" t="str">
            <v>勤労感謝の日</v>
          </cell>
          <cell r="D84" t="str">
            <v>休日</v>
          </cell>
        </row>
        <row r="85">
          <cell r="A85">
            <v>40900</v>
          </cell>
          <cell r="B85" t="str">
            <v>金</v>
          </cell>
          <cell r="C85" t="str">
            <v>天皇誕生日</v>
          </cell>
          <cell r="D85" t="str">
            <v>休日</v>
          </cell>
        </row>
        <row r="86">
          <cell r="A86">
            <v>40909</v>
          </cell>
          <cell r="B86" t="str">
            <v>日</v>
          </cell>
          <cell r="C86" t="str">
            <v>元日</v>
          </cell>
          <cell r="D86" t="str">
            <v>休日</v>
          </cell>
        </row>
        <row r="87">
          <cell r="A87">
            <v>40910</v>
          </cell>
          <cell r="B87" t="str">
            <v>月</v>
          </cell>
          <cell r="C87" t="str">
            <v>振替休日</v>
          </cell>
          <cell r="D87" t="str">
            <v>休日</v>
          </cell>
        </row>
        <row r="88">
          <cell r="A88">
            <v>40917</v>
          </cell>
          <cell r="B88" t="str">
            <v>月</v>
          </cell>
          <cell r="C88" t="str">
            <v>成人の日</v>
          </cell>
          <cell r="D88" t="str">
            <v>休日</v>
          </cell>
        </row>
        <row r="89">
          <cell r="A89">
            <v>40950</v>
          </cell>
          <cell r="B89" t="str">
            <v>土</v>
          </cell>
          <cell r="C89" t="str">
            <v>建国記念の日</v>
          </cell>
          <cell r="D89" t="str">
            <v>休日</v>
          </cell>
        </row>
        <row r="90">
          <cell r="A90">
            <v>40988</v>
          </cell>
          <cell r="B90" t="str">
            <v>火</v>
          </cell>
          <cell r="C90" t="str">
            <v>春分の日</v>
          </cell>
          <cell r="D90" t="str">
            <v>休日</v>
          </cell>
        </row>
        <row r="91">
          <cell r="A91">
            <v>41028</v>
          </cell>
          <cell r="B91" t="str">
            <v>日</v>
          </cell>
          <cell r="C91" t="str">
            <v>昭和の日</v>
          </cell>
          <cell r="D91" t="str">
            <v>休日</v>
          </cell>
        </row>
        <row r="92">
          <cell r="A92">
            <v>41029</v>
          </cell>
          <cell r="B92" t="str">
            <v>月</v>
          </cell>
          <cell r="C92" t="str">
            <v>振替休日</v>
          </cell>
          <cell r="D92" t="str">
            <v>休日</v>
          </cell>
        </row>
        <row r="93">
          <cell r="A93">
            <v>41032</v>
          </cell>
          <cell r="B93" t="str">
            <v>木</v>
          </cell>
          <cell r="C93" t="str">
            <v>憲法記念日</v>
          </cell>
          <cell r="D93" t="str">
            <v>休日</v>
          </cell>
        </row>
        <row r="94">
          <cell r="A94">
            <v>41033</v>
          </cell>
          <cell r="B94" t="str">
            <v>金</v>
          </cell>
          <cell r="C94" t="str">
            <v>みどりの日</v>
          </cell>
          <cell r="D94" t="str">
            <v>休日</v>
          </cell>
        </row>
        <row r="95">
          <cell r="A95">
            <v>41034</v>
          </cell>
          <cell r="B95" t="str">
            <v>土</v>
          </cell>
          <cell r="C95" t="str">
            <v>こどもの日</v>
          </cell>
          <cell r="D95" t="str">
            <v>休日</v>
          </cell>
        </row>
        <row r="96">
          <cell r="A96">
            <v>41106</v>
          </cell>
          <cell r="B96" t="str">
            <v>月</v>
          </cell>
          <cell r="C96" t="str">
            <v>海の日</v>
          </cell>
          <cell r="D96" t="str">
            <v>休日</v>
          </cell>
        </row>
        <row r="97">
          <cell r="A97">
            <v>41169</v>
          </cell>
          <cell r="B97" t="str">
            <v>月</v>
          </cell>
          <cell r="C97" t="str">
            <v>敬老の日</v>
          </cell>
          <cell r="D97" t="str">
            <v>休日</v>
          </cell>
        </row>
        <row r="98">
          <cell r="A98">
            <v>41174</v>
          </cell>
          <cell r="B98" t="str">
            <v>土</v>
          </cell>
          <cell r="C98" t="str">
            <v>秋分の日</v>
          </cell>
          <cell r="D98" t="str">
            <v>休日</v>
          </cell>
        </row>
        <row r="99">
          <cell r="A99">
            <v>41190</v>
          </cell>
          <cell r="B99" t="str">
            <v>月</v>
          </cell>
          <cell r="C99" t="str">
            <v>体育の日</v>
          </cell>
          <cell r="D99" t="str">
            <v>休日</v>
          </cell>
        </row>
        <row r="100">
          <cell r="A100">
            <v>41216</v>
          </cell>
          <cell r="B100" t="str">
            <v>土</v>
          </cell>
          <cell r="C100" t="str">
            <v>文化の日</v>
          </cell>
          <cell r="D100" t="str">
            <v>休日</v>
          </cell>
        </row>
        <row r="101">
          <cell r="A101">
            <v>41236</v>
          </cell>
          <cell r="B101" t="str">
            <v>金</v>
          </cell>
          <cell r="C101" t="str">
            <v>勤労感謝の日</v>
          </cell>
          <cell r="D101" t="str">
            <v>休日</v>
          </cell>
        </row>
        <row r="102">
          <cell r="A102">
            <v>41266</v>
          </cell>
          <cell r="B102" t="str">
            <v>日</v>
          </cell>
          <cell r="C102" t="str">
            <v>天皇誕生日</v>
          </cell>
          <cell r="D102" t="str">
            <v>休日</v>
          </cell>
        </row>
        <row r="103">
          <cell r="A103">
            <v>41267</v>
          </cell>
          <cell r="B103" t="str">
            <v>月</v>
          </cell>
          <cell r="C103" t="str">
            <v>振替休日</v>
          </cell>
          <cell r="D103" t="str">
            <v>休日</v>
          </cell>
        </row>
        <row r="104">
          <cell r="A104">
            <v>41275</v>
          </cell>
          <cell r="B104" t="str">
            <v>火</v>
          </cell>
          <cell r="C104" t="str">
            <v>元日</v>
          </cell>
          <cell r="D104" t="str">
            <v>休日</v>
          </cell>
        </row>
        <row r="105">
          <cell r="A105">
            <v>41288</v>
          </cell>
          <cell r="B105" t="str">
            <v>月</v>
          </cell>
          <cell r="C105" t="str">
            <v>成人の日</v>
          </cell>
          <cell r="D105" t="str">
            <v>休日</v>
          </cell>
        </row>
        <row r="106">
          <cell r="A106">
            <v>41316</v>
          </cell>
          <cell r="B106" t="str">
            <v>月</v>
          </cell>
          <cell r="C106" t="str">
            <v>建国記念の日</v>
          </cell>
          <cell r="D106" t="str">
            <v>休日</v>
          </cell>
        </row>
        <row r="107">
          <cell r="A107">
            <v>41353</v>
          </cell>
          <cell r="B107" t="str">
            <v>水</v>
          </cell>
          <cell r="C107" t="str">
            <v>春分の日</v>
          </cell>
          <cell r="D107" t="str">
            <v>休日</v>
          </cell>
        </row>
        <row r="108">
          <cell r="A108">
            <v>41393</v>
          </cell>
          <cell r="B108" t="str">
            <v>月</v>
          </cell>
          <cell r="C108" t="str">
            <v>昭和の日</v>
          </cell>
          <cell r="D108" t="str">
            <v>休日</v>
          </cell>
        </row>
        <row r="109">
          <cell r="A109">
            <v>41397</v>
          </cell>
          <cell r="B109" t="str">
            <v>金</v>
          </cell>
          <cell r="C109" t="str">
            <v>憲法記念日</v>
          </cell>
          <cell r="D109" t="str">
            <v>休日</v>
          </cell>
        </row>
        <row r="110">
          <cell r="A110">
            <v>41398</v>
          </cell>
          <cell r="B110" t="str">
            <v>土</v>
          </cell>
          <cell r="C110" t="str">
            <v>みどりの日</v>
          </cell>
          <cell r="D110" t="str">
            <v>休日</v>
          </cell>
        </row>
        <row r="111">
          <cell r="A111">
            <v>41399</v>
          </cell>
          <cell r="B111" t="str">
            <v>日</v>
          </cell>
          <cell r="C111" t="str">
            <v>こどもの日</v>
          </cell>
          <cell r="D111" t="str">
            <v>休日</v>
          </cell>
        </row>
        <row r="112">
          <cell r="A112">
            <v>41400</v>
          </cell>
          <cell r="B112" t="str">
            <v>月</v>
          </cell>
          <cell r="C112" t="str">
            <v>振替休日</v>
          </cell>
          <cell r="D112" t="str">
            <v>休日</v>
          </cell>
        </row>
        <row r="113">
          <cell r="A113">
            <v>41470</v>
          </cell>
          <cell r="B113" t="str">
            <v>月</v>
          </cell>
          <cell r="C113" t="str">
            <v>海の日</v>
          </cell>
          <cell r="D113" t="str">
            <v>休日</v>
          </cell>
        </row>
        <row r="114">
          <cell r="A114">
            <v>41533</v>
          </cell>
          <cell r="B114" t="str">
            <v>月</v>
          </cell>
          <cell r="C114" t="str">
            <v>敬老の日</v>
          </cell>
          <cell r="D114" t="str">
            <v>休日</v>
          </cell>
        </row>
        <row r="115">
          <cell r="A115">
            <v>41540</v>
          </cell>
          <cell r="B115" t="str">
            <v>月</v>
          </cell>
          <cell r="C115" t="str">
            <v>秋分の日</v>
          </cell>
          <cell r="D115" t="str">
            <v>休日</v>
          </cell>
        </row>
        <row r="116">
          <cell r="A116">
            <v>41561</v>
          </cell>
          <cell r="B116" t="str">
            <v>月</v>
          </cell>
          <cell r="C116" t="str">
            <v>体育の日</v>
          </cell>
          <cell r="D116" t="str">
            <v>休日</v>
          </cell>
        </row>
        <row r="117">
          <cell r="A117">
            <v>41581</v>
          </cell>
          <cell r="B117" t="str">
            <v>日</v>
          </cell>
          <cell r="C117" t="str">
            <v>文化の日</v>
          </cell>
          <cell r="D117" t="str">
            <v>休日</v>
          </cell>
        </row>
        <row r="118">
          <cell r="A118">
            <v>41582</v>
          </cell>
          <cell r="B118" t="str">
            <v>月</v>
          </cell>
          <cell r="C118" t="str">
            <v>振替休日</v>
          </cell>
          <cell r="D118" t="str">
            <v>休日</v>
          </cell>
        </row>
        <row r="119">
          <cell r="A119">
            <v>41601</v>
          </cell>
          <cell r="B119" t="str">
            <v>土</v>
          </cell>
          <cell r="C119" t="str">
            <v>勤労感謝の日</v>
          </cell>
          <cell r="D119" t="str">
            <v>休日</v>
          </cell>
        </row>
        <row r="120">
          <cell r="A120">
            <v>41631</v>
          </cell>
          <cell r="B120" t="str">
            <v>月</v>
          </cell>
          <cell r="C120" t="str">
            <v>天皇誕生日</v>
          </cell>
          <cell r="D120" t="str">
            <v>休日</v>
          </cell>
        </row>
        <row r="121">
          <cell r="A121">
            <v>41640</v>
          </cell>
          <cell r="B121" t="str">
            <v>水</v>
          </cell>
          <cell r="C121" t="str">
            <v>元日</v>
          </cell>
          <cell r="D121" t="str">
            <v>休日</v>
          </cell>
        </row>
        <row r="122">
          <cell r="A122">
            <v>41652</v>
          </cell>
          <cell r="B122" t="str">
            <v>月</v>
          </cell>
          <cell r="C122" t="str">
            <v>成人の日</v>
          </cell>
          <cell r="D122" t="str">
            <v>休日</v>
          </cell>
        </row>
        <row r="123">
          <cell r="A123">
            <v>41681</v>
          </cell>
          <cell r="B123" t="str">
            <v>火</v>
          </cell>
          <cell r="C123" t="str">
            <v>建国記念の日</v>
          </cell>
          <cell r="D123" t="str">
            <v>休日</v>
          </cell>
        </row>
        <row r="124">
          <cell r="A124">
            <v>41719</v>
          </cell>
          <cell r="B124" t="str">
            <v>金</v>
          </cell>
          <cell r="C124" t="str">
            <v>春分の日</v>
          </cell>
          <cell r="D124" t="str">
            <v>休日</v>
          </cell>
        </row>
        <row r="125">
          <cell r="A125">
            <v>41758</v>
          </cell>
          <cell r="B125" t="str">
            <v>火</v>
          </cell>
          <cell r="C125" t="str">
            <v>昭和の日</v>
          </cell>
          <cell r="D125" t="str">
            <v>休日</v>
          </cell>
        </row>
        <row r="126">
          <cell r="A126">
            <v>41762</v>
          </cell>
          <cell r="B126" t="str">
            <v>土</v>
          </cell>
          <cell r="C126" t="str">
            <v>憲法記念日</v>
          </cell>
          <cell r="D126" t="str">
            <v>休日</v>
          </cell>
        </row>
        <row r="127">
          <cell r="A127">
            <v>41763</v>
          </cell>
          <cell r="B127" t="str">
            <v>日</v>
          </cell>
          <cell r="C127" t="str">
            <v>みどりの日</v>
          </cell>
          <cell r="D127" t="str">
            <v>休日</v>
          </cell>
        </row>
        <row r="128">
          <cell r="A128">
            <v>41764</v>
          </cell>
          <cell r="B128" t="str">
            <v>月</v>
          </cell>
          <cell r="C128" t="str">
            <v>こどもの日</v>
          </cell>
          <cell r="D128" t="str">
            <v>休日</v>
          </cell>
        </row>
        <row r="129">
          <cell r="A129">
            <v>41765</v>
          </cell>
          <cell r="B129" t="str">
            <v>火</v>
          </cell>
          <cell r="C129" t="str">
            <v>振替休日</v>
          </cell>
          <cell r="D129" t="str">
            <v>休日</v>
          </cell>
        </row>
        <row r="130">
          <cell r="A130">
            <v>41841</v>
          </cell>
          <cell r="B130" t="str">
            <v>月</v>
          </cell>
          <cell r="C130" t="str">
            <v>海の日</v>
          </cell>
          <cell r="D130" t="str">
            <v>休日</v>
          </cell>
        </row>
        <row r="131">
          <cell r="A131">
            <v>41897</v>
          </cell>
          <cell r="B131" t="str">
            <v>月</v>
          </cell>
          <cell r="C131" t="str">
            <v>敬老の日</v>
          </cell>
          <cell r="D131" t="str">
            <v>休日</v>
          </cell>
        </row>
        <row r="132">
          <cell r="A132">
            <v>41905</v>
          </cell>
          <cell r="B132" t="str">
            <v>火</v>
          </cell>
          <cell r="C132" t="str">
            <v>秋分の日</v>
          </cell>
          <cell r="D132" t="str">
            <v>休日</v>
          </cell>
        </row>
        <row r="133">
          <cell r="A133">
            <v>41925</v>
          </cell>
          <cell r="B133" t="str">
            <v>月</v>
          </cell>
          <cell r="C133" t="str">
            <v>体育の日</v>
          </cell>
          <cell r="D133" t="str">
            <v>休日</v>
          </cell>
        </row>
        <row r="134">
          <cell r="A134">
            <v>41946</v>
          </cell>
          <cell r="B134" t="str">
            <v>月</v>
          </cell>
          <cell r="C134" t="str">
            <v>文化の日</v>
          </cell>
          <cell r="D134" t="str">
            <v>休日</v>
          </cell>
        </row>
        <row r="135">
          <cell r="A135">
            <v>41966</v>
          </cell>
          <cell r="B135" t="str">
            <v>日</v>
          </cell>
          <cell r="C135" t="str">
            <v>勤労感謝の日</v>
          </cell>
          <cell r="D135" t="str">
            <v>休日</v>
          </cell>
        </row>
        <row r="136">
          <cell r="A136">
            <v>41967</v>
          </cell>
          <cell r="B136" t="str">
            <v>月</v>
          </cell>
          <cell r="C136" t="str">
            <v>振替休日</v>
          </cell>
          <cell r="D136" t="str">
            <v>休日</v>
          </cell>
        </row>
        <row r="137">
          <cell r="A137">
            <v>41996</v>
          </cell>
          <cell r="B137" t="str">
            <v>火</v>
          </cell>
          <cell r="C137" t="str">
            <v>天皇誕生日</v>
          </cell>
          <cell r="D137" t="str">
            <v>休日</v>
          </cell>
        </row>
        <row r="138">
          <cell r="A138">
            <v>42005</v>
          </cell>
          <cell r="B138" t="str">
            <v>木</v>
          </cell>
          <cell r="C138" t="str">
            <v>元日</v>
          </cell>
          <cell r="D138" t="str">
            <v>休日</v>
          </cell>
        </row>
        <row r="139">
          <cell r="A139">
            <v>42016</v>
          </cell>
          <cell r="B139" t="str">
            <v>月</v>
          </cell>
          <cell r="C139" t="str">
            <v>成人の日</v>
          </cell>
          <cell r="D139" t="str">
            <v>休日</v>
          </cell>
        </row>
        <row r="140">
          <cell r="A140">
            <v>42046</v>
          </cell>
          <cell r="B140" t="str">
            <v>水</v>
          </cell>
          <cell r="C140" t="str">
            <v>建国記念の日</v>
          </cell>
          <cell r="D140" t="str">
            <v>休日</v>
          </cell>
        </row>
        <row r="141">
          <cell r="A141">
            <v>42084</v>
          </cell>
          <cell r="B141" t="str">
            <v>土</v>
          </cell>
          <cell r="C141" t="str">
            <v>春分の日</v>
          </cell>
          <cell r="D141" t="str">
            <v>休日</v>
          </cell>
        </row>
        <row r="142">
          <cell r="A142">
            <v>42123</v>
          </cell>
          <cell r="B142" t="str">
            <v>水</v>
          </cell>
          <cell r="C142" t="str">
            <v>昭和の日</v>
          </cell>
          <cell r="D142" t="str">
            <v>休日</v>
          </cell>
        </row>
        <row r="143">
          <cell r="A143">
            <v>42127</v>
          </cell>
          <cell r="B143" t="str">
            <v>日</v>
          </cell>
          <cell r="C143" t="str">
            <v>憲法記念日</v>
          </cell>
          <cell r="D143" t="str">
            <v>休日</v>
          </cell>
        </row>
        <row r="144">
          <cell r="A144">
            <v>42128</v>
          </cell>
          <cell r="B144" t="str">
            <v>月</v>
          </cell>
          <cell r="C144" t="str">
            <v>みどりの日</v>
          </cell>
          <cell r="D144" t="str">
            <v>休日</v>
          </cell>
        </row>
        <row r="145">
          <cell r="A145">
            <v>42129</v>
          </cell>
          <cell r="B145" t="str">
            <v>火</v>
          </cell>
          <cell r="C145" t="str">
            <v>こどもの日</v>
          </cell>
          <cell r="D145" t="str">
            <v>休日</v>
          </cell>
        </row>
        <row r="146">
          <cell r="A146">
            <v>42130</v>
          </cell>
          <cell r="B146" t="str">
            <v>水</v>
          </cell>
          <cell r="C146" t="str">
            <v>振替休日</v>
          </cell>
          <cell r="D146" t="str">
            <v>休日</v>
          </cell>
        </row>
        <row r="147">
          <cell r="A147">
            <v>42205</v>
          </cell>
          <cell r="B147" t="str">
            <v>月</v>
          </cell>
          <cell r="C147" t="str">
            <v>海の日</v>
          </cell>
          <cell r="D147" t="str">
            <v>休日</v>
          </cell>
        </row>
        <row r="148">
          <cell r="A148">
            <v>42268</v>
          </cell>
          <cell r="B148" t="str">
            <v>月</v>
          </cell>
          <cell r="C148" t="str">
            <v>敬老の日</v>
          </cell>
          <cell r="D148" t="str">
            <v>休日</v>
          </cell>
        </row>
        <row r="149">
          <cell r="A149">
            <v>42269</v>
          </cell>
          <cell r="B149" t="str">
            <v>火</v>
          </cell>
          <cell r="C149" t="str">
            <v>国民の休日</v>
          </cell>
          <cell r="D149" t="str">
            <v>休日</v>
          </cell>
        </row>
        <row r="150">
          <cell r="A150">
            <v>42270</v>
          </cell>
          <cell r="B150" t="str">
            <v>水</v>
          </cell>
          <cell r="C150" t="str">
            <v>秋分の日</v>
          </cell>
          <cell r="D150" t="str">
            <v>休日</v>
          </cell>
        </row>
        <row r="151">
          <cell r="A151">
            <v>42289</v>
          </cell>
          <cell r="B151" t="str">
            <v>月</v>
          </cell>
          <cell r="C151" t="str">
            <v>体育の日</v>
          </cell>
          <cell r="D151" t="str">
            <v>休日</v>
          </cell>
        </row>
        <row r="152">
          <cell r="A152">
            <v>42311</v>
          </cell>
          <cell r="B152" t="str">
            <v>火</v>
          </cell>
          <cell r="C152" t="str">
            <v>文化の日</v>
          </cell>
          <cell r="D152" t="str">
            <v>休日</v>
          </cell>
        </row>
        <row r="153">
          <cell r="A153">
            <v>42331</v>
          </cell>
          <cell r="B153" t="str">
            <v>月</v>
          </cell>
          <cell r="C153" t="str">
            <v>勤労感謝の日</v>
          </cell>
          <cell r="D153" t="str">
            <v>休日</v>
          </cell>
        </row>
        <row r="154">
          <cell r="A154">
            <v>42361</v>
          </cell>
          <cell r="B154" t="str">
            <v>水</v>
          </cell>
          <cell r="C154" t="str">
            <v>天皇誕生日</v>
          </cell>
          <cell r="D154" t="str">
            <v>休日</v>
          </cell>
        </row>
        <row r="155">
          <cell r="A155">
            <v>42370</v>
          </cell>
          <cell r="B155" t="str">
            <v>金</v>
          </cell>
          <cell r="C155" t="str">
            <v>元日</v>
          </cell>
          <cell r="D155" t="str">
            <v>休日</v>
          </cell>
        </row>
        <row r="156">
          <cell r="A156">
            <v>42380</v>
          </cell>
          <cell r="B156" t="str">
            <v>月</v>
          </cell>
          <cell r="C156" t="str">
            <v>成人の日</v>
          </cell>
          <cell r="D156" t="str">
            <v>休日</v>
          </cell>
        </row>
        <row r="157">
          <cell r="A157">
            <v>42411</v>
          </cell>
          <cell r="B157" t="str">
            <v>木</v>
          </cell>
          <cell r="C157" t="str">
            <v>建国記念の日</v>
          </cell>
          <cell r="D157" t="str">
            <v>休日</v>
          </cell>
        </row>
        <row r="158">
          <cell r="A158">
            <v>42449</v>
          </cell>
          <cell r="B158" t="str">
            <v>日</v>
          </cell>
          <cell r="C158" t="str">
            <v>春分の日</v>
          </cell>
          <cell r="D158" t="str">
            <v>休日</v>
          </cell>
        </row>
        <row r="159">
          <cell r="A159">
            <v>42450</v>
          </cell>
          <cell r="B159" t="str">
            <v>月</v>
          </cell>
          <cell r="C159" t="str">
            <v>振替休日</v>
          </cell>
          <cell r="D159" t="str">
            <v>休日</v>
          </cell>
        </row>
        <row r="160">
          <cell r="A160">
            <v>42489</v>
          </cell>
          <cell r="B160" t="str">
            <v>金</v>
          </cell>
          <cell r="C160" t="str">
            <v>昭和の日</v>
          </cell>
          <cell r="D160" t="str">
            <v>休日</v>
          </cell>
        </row>
        <row r="161">
          <cell r="A161">
            <v>42493</v>
          </cell>
          <cell r="B161" t="str">
            <v>火</v>
          </cell>
          <cell r="C161" t="str">
            <v>憲法記念日</v>
          </cell>
          <cell r="D161" t="str">
            <v>休日</v>
          </cell>
        </row>
        <row r="162">
          <cell r="A162">
            <v>42494</v>
          </cell>
          <cell r="B162" t="str">
            <v>水</v>
          </cell>
          <cell r="C162" t="str">
            <v>みどりの日</v>
          </cell>
          <cell r="D162" t="str">
            <v>休日</v>
          </cell>
        </row>
        <row r="163">
          <cell r="A163">
            <v>42495</v>
          </cell>
          <cell r="B163" t="str">
            <v>木</v>
          </cell>
          <cell r="C163" t="str">
            <v>こどもの日</v>
          </cell>
          <cell r="D163" t="str">
            <v>休日</v>
          </cell>
        </row>
        <row r="164">
          <cell r="A164">
            <v>42569</v>
          </cell>
          <cell r="B164" t="str">
            <v>月</v>
          </cell>
          <cell r="C164" t="str">
            <v>海の日</v>
          </cell>
          <cell r="D164" t="str">
            <v>休日</v>
          </cell>
        </row>
        <row r="165">
          <cell r="A165">
            <v>42632</v>
          </cell>
          <cell r="B165" t="str">
            <v>月</v>
          </cell>
          <cell r="C165" t="str">
            <v>敬老の日</v>
          </cell>
          <cell r="D165" t="str">
            <v>休日</v>
          </cell>
        </row>
        <row r="166">
          <cell r="A166">
            <v>42635</v>
          </cell>
          <cell r="B166" t="str">
            <v>木</v>
          </cell>
          <cell r="C166" t="str">
            <v>秋分の日</v>
          </cell>
          <cell r="D166" t="str">
            <v>休日</v>
          </cell>
        </row>
        <row r="167">
          <cell r="A167">
            <v>42653</v>
          </cell>
          <cell r="B167" t="str">
            <v>月</v>
          </cell>
          <cell r="C167" t="str">
            <v>体育の日</v>
          </cell>
          <cell r="D167" t="str">
            <v>休日</v>
          </cell>
        </row>
        <row r="168">
          <cell r="A168">
            <v>42677</v>
          </cell>
          <cell r="B168" t="str">
            <v>木</v>
          </cell>
          <cell r="C168" t="str">
            <v>文化の日</v>
          </cell>
          <cell r="D168" t="str">
            <v>休日</v>
          </cell>
        </row>
        <row r="169">
          <cell r="A169">
            <v>42697</v>
          </cell>
          <cell r="B169" t="str">
            <v>水</v>
          </cell>
          <cell r="C169" t="str">
            <v>勤労感謝の日</v>
          </cell>
          <cell r="D169" t="str">
            <v>休日</v>
          </cell>
        </row>
        <row r="170">
          <cell r="A170">
            <v>42727</v>
          </cell>
          <cell r="B170" t="str">
            <v>金</v>
          </cell>
          <cell r="C170" t="str">
            <v>天皇誕生日</v>
          </cell>
          <cell r="D170" t="str">
            <v>休日</v>
          </cell>
        </row>
        <row r="171">
          <cell r="A171">
            <v>42736</v>
          </cell>
          <cell r="B171" t="str">
            <v>日</v>
          </cell>
          <cell r="C171" t="str">
            <v>元日</v>
          </cell>
          <cell r="D171" t="str">
            <v>休日</v>
          </cell>
        </row>
        <row r="172">
          <cell r="A172">
            <v>42737</v>
          </cell>
          <cell r="B172" t="str">
            <v>月</v>
          </cell>
          <cell r="C172" t="str">
            <v>振替休日</v>
          </cell>
          <cell r="D172" t="str">
            <v>休日</v>
          </cell>
        </row>
        <row r="173">
          <cell r="A173">
            <v>42744</v>
          </cell>
          <cell r="B173" t="str">
            <v>月</v>
          </cell>
          <cell r="C173" t="str">
            <v>成人の日</v>
          </cell>
          <cell r="D173" t="str">
            <v>休日</v>
          </cell>
        </row>
        <row r="174">
          <cell r="A174">
            <v>42777</v>
          </cell>
          <cell r="B174" t="str">
            <v>土</v>
          </cell>
          <cell r="C174" t="str">
            <v>建国記念の日</v>
          </cell>
          <cell r="D174" t="str">
            <v>休日</v>
          </cell>
        </row>
        <row r="175">
          <cell r="A175">
            <v>42814</v>
          </cell>
          <cell r="B175" t="str">
            <v>月</v>
          </cell>
          <cell r="C175" t="str">
            <v>春分の日</v>
          </cell>
          <cell r="D175" t="str">
            <v>休日</v>
          </cell>
        </row>
        <row r="176">
          <cell r="A176">
            <v>42854</v>
          </cell>
          <cell r="B176" t="str">
            <v>土</v>
          </cell>
          <cell r="C176" t="str">
            <v>昭和の日</v>
          </cell>
          <cell r="D176" t="str">
            <v>休日</v>
          </cell>
        </row>
        <row r="177">
          <cell r="A177">
            <v>42858</v>
          </cell>
          <cell r="B177" t="str">
            <v>水</v>
          </cell>
          <cell r="C177" t="str">
            <v>憲法記念日</v>
          </cell>
          <cell r="D177" t="str">
            <v>休日</v>
          </cell>
        </row>
        <row r="178">
          <cell r="A178">
            <v>42859</v>
          </cell>
          <cell r="B178" t="str">
            <v>木</v>
          </cell>
          <cell r="C178" t="str">
            <v>みどりの日</v>
          </cell>
          <cell r="D178" t="str">
            <v>休日</v>
          </cell>
        </row>
        <row r="179">
          <cell r="A179">
            <v>42860</v>
          </cell>
          <cell r="B179" t="str">
            <v>金</v>
          </cell>
          <cell r="C179" t="str">
            <v>こどもの日</v>
          </cell>
          <cell r="D179" t="str">
            <v>休日</v>
          </cell>
        </row>
        <row r="180">
          <cell r="A180">
            <v>42933</v>
          </cell>
          <cell r="B180" t="str">
            <v>月</v>
          </cell>
          <cell r="C180" t="str">
            <v>海の日</v>
          </cell>
          <cell r="D180" t="str">
            <v>休日</v>
          </cell>
        </row>
        <row r="181">
          <cell r="A181">
            <v>42996</v>
          </cell>
          <cell r="B181" t="str">
            <v>月</v>
          </cell>
          <cell r="C181" t="str">
            <v>敬老の日</v>
          </cell>
          <cell r="D181" t="str">
            <v>休日</v>
          </cell>
        </row>
        <row r="182">
          <cell r="A182">
            <v>43001</v>
          </cell>
          <cell r="B182" t="str">
            <v>土</v>
          </cell>
          <cell r="C182" t="str">
            <v>秋分の日</v>
          </cell>
          <cell r="D182" t="str">
            <v>休日</v>
          </cell>
        </row>
        <row r="183">
          <cell r="A183">
            <v>43017</v>
          </cell>
          <cell r="B183" t="str">
            <v>月</v>
          </cell>
          <cell r="C183" t="str">
            <v>体育の日</v>
          </cell>
          <cell r="D183" t="str">
            <v>休日</v>
          </cell>
        </row>
        <row r="184">
          <cell r="A184">
            <v>43042</v>
          </cell>
          <cell r="B184" t="str">
            <v>金</v>
          </cell>
          <cell r="C184" t="str">
            <v>文化の日</v>
          </cell>
          <cell r="D184" t="str">
            <v>休日</v>
          </cell>
        </row>
        <row r="185">
          <cell r="A185">
            <v>43062</v>
          </cell>
          <cell r="B185" t="str">
            <v>木</v>
          </cell>
          <cell r="C185" t="str">
            <v>勤労感謝の日</v>
          </cell>
          <cell r="D185" t="str">
            <v>休日</v>
          </cell>
        </row>
        <row r="186">
          <cell r="A186">
            <v>43092</v>
          </cell>
          <cell r="B186" t="str">
            <v>土</v>
          </cell>
          <cell r="C186" t="str">
            <v>天皇誕生日</v>
          </cell>
          <cell r="D186" t="str">
            <v>休日</v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新羽地区行事予定"/>
      <sheetName val="2011年度体指事業計画"/>
      <sheetName val="2011（平成23）年度行事予定(地域用)"/>
      <sheetName val="2010年度体指事業報告書"/>
      <sheetName val="2010年度全体計画"/>
      <sheetName val="2010年度体指事業計画"/>
      <sheetName val="2010体指予定"/>
      <sheetName val="2009年度体指事業報告"/>
      <sheetName val="2010年度カレンダー"/>
      <sheetName val="休日マスタ"/>
      <sheetName val="休日設定"/>
      <sheetName val="平成21年度行事予定(地域用)"/>
      <sheetName val="休日マスタ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日付</v>
          </cell>
          <cell r="B1" t="str">
            <v>曜日</v>
          </cell>
          <cell r="C1" t="str">
            <v>名称</v>
          </cell>
          <cell r="D1" t="str">
            <v>休日区分</v>
          </cell>
        </row>
        <row r="2">
          <cell r="A2">
            <v>39083</v>
          </cell>
          <cell r="B2" t="str">
            <v>月</v>
          </cell>
          <cell r="C2" t="str">
            <v>元日</v>
          </cell>
          <cell r="D2" t="str">
            <v>休日</v>
          </cell>
        </row>
        <row r="3">
          <cell r="A3">
            <v>39090</v>
          </cell>
          <cell r="B3" t="str">
            <v>月</v>
          </cell>
          <cell r="C3" t="str">
            <v>成人の日</v>
          </cell>
          <cell r="D3" t="str">
            <v>休日</v>
          </cell>
        </row>
        <row r="4">
          <cell r="A4">
            <v>39124</v>
          </cell>
          <cell r="B4" t="str">
            <v>日</v>
          </cell>
          <cell r="C4" t="str">
            <v>建国記念の日</v>
          </cell>
          <cell r="D4" t="str">
            <v>休日</v>
          </cell>
        </row>
        <row r="5">
          <cell r="A5">
            <v>39125</v>
          </cell>
          <cell r="B5" t="str">
            <v>月</v>
          </cell>
          <cell r="C5" t="str">
            <v>振替休日</v>
          </cell>
          <cell r="D5" t="str">
            <v>休日</v>
          </cell>
        </row>
        <row r="6">
          <cell r="A6">
            <v>39162</v>
          </cell>
          <cell r="B6" t="str">
            <v>水</v>
          </cell>
          <cell r="C6" t="str">
            <v>春分の日</v>
          </cell>
          <cell r="D6" t="str">
            <v>休日</v>
          </cell>
        </row>
        <row r="7">
          <cell r="A7">
            <v>39201</v>
          </cell>
          <cell r="B7" t="str">
            <v>日</v>
          </cell>
          <cell r="C7" t="str">
            <v>昭和の日</v>
          </cell>
          <cell r="D7" t="str">
            <v>休日</v>
          </cell>
        </row>
        <row r="8">
          <cell r="A8">
            <v>39202</v>
          </cell>
          <cell r="B8" t="str">
            <v>月</v>
          </cell>
          <cell r="C8" t="str">
            <v>振替休日</v>
          </cell>
          <cell r="D8" t="str">
            <v>休日</v>
          </cell>
        </row>
        <row r="9">
          <cell r="A9">
            <v>39205</v>
          </cell>
          <cell r="B9" t="str">
            <v>木</v>
          </cell>
          <cell r="C9" t="str">
            <v>憲法記念日</v>
          </cell>
          <cell r="D9" t="str">
            <v>休日</v>
          </cell>
        </row>
        <row r="10">
          <cell r="A10">
            <v>39206</v>
          </cell>
          <cell r="B10" t="str">
            <v>金</v>
          </cell>
          <cell r="C10" t="str">
            <v>みどりの日</v>
          </cell>
          <cell r="D10" t="str">
            <v>休日</v>
          </cell>
        </row>
        <row r="11">
          <cell r="A11">
            <v>39207</v>
          </cell>
          <cell r="B11" t="str">
            <v>土</v>
          </cell>
          <cell r="C11" t="str">
            <v>こどもの日</v>
          </cell>
          <cell r="D11" t="str">
            <v>休日</v>
          </cell>
        </row>
        <row r="12">
          <cell r="A12">
            <v>39279</v>
          </cell>
          <cell r="B12" t="str">
            <v>月</v>
          </cell>
          <cell r="C12" t="str">
            <v>海の日</v>
          </cell>
          <cell r="D12" t="str">
            <v>休日</v>
          </cell>
        </row>
        <row r="13">
          <cell r="A13">
            <v>39342</v>
          </cell>
          <cell r="B13" t="str">
            <v>月</v>
          </cell>
          <cell r="C13" t="str">
            <v>敬老の日</v>
          </cell>
          <cell r="D13" t="str">
            <v>休日</v>
          </cell>
        </row>
        <row r="14">
          <cell r="A14">
            <v>39348</v>
          </cell>
          <cell r="B14" t="str">
            <v>日</v>
          </cell>
          <cell r="C14" t="str">
            <v>秋分の日</v>
          </cell>
          <cell r="D14" t="str">
            <v>休日</v>
          </cell>
        </row>
        <row r="15">
          <cell r="A15">
            <v>39349</v>
          </cell>
          <cell r="B15" t="str">
            <v>月</v>
          </cell>
          <cell r="C15" t="str">
            <v>振替休日</v>
          </cell>
          <cell r="D15" t="str">
            <v>休日</v>
          </cell>
        </row>
        <row r="16">
          <cell r="A16">
            <v>39363</v>
          </cell>
          <cell r="B16" t="str">
            <v>月</v>
          </cell>
          <cell r="C16" t="str">
            <v>体育の日</v>
          </cell>
          <cell r="D16" t="str">
            <v>休日</v>
          </cell>
        </row>
        <row r="17">
          <cell r="A17">
            <v>39389</v>
          </cell>
          <cell r="B17" t="str">
            <v>土</v>
          </cell>
          <cell r="C17" t="str">
            <v>文化の日</v>
          </cell>
          <cell r="D17" t="str">
            <v>休日</v>
          </cell>
        </row>
        <row r="18">
          <cell r="A18">
            <v>39409</v>
          </cell>
          <cell r="B18" t="str">
            <v>金</v>
          </cell>
          <cell r="C18" t="str">
            <v>勤労感謝の日</v>
          </cell>
          <cell r="D18" t="str">
            <v>休日</v>
          </cell>
        </row>
        <row r="19">
          <cell r="A19">
            <v>39439</v>
          </cell>
          <cell r="B19" t="str">
            <v>日</v>
          </cell>
          <cell r="C19" t="str">
            <v>天皇誕生日</v>
          </cell>
          <cell r="D19" t="str">
            <v>休日</v>
          </cell>
        </row>
        <row r="20">
          <cell r="A20">
            <v>39440</v>
          </cell>
          <cell r="B20" t="str">
            <v>月</v>
          </cell>
          <cell r="C20" t="str">
            <v>振替休日</v>
          </cell>
          <cell r="D20" t="str">
            <v>休日</v>
          </cell>
        </row>
        <row r="21">
          <cell r="A21">
            <v>39448</v>
          </cell>
          <cell r="B21" t="str">
            <v>火</v>
          </cell>
          <cell r="C21" t="str">
            <v>元日</v>
          </cell>
          <cell r="D21" t="str">
            <v>休日</v>
          </cell>
        </row>
        <row r="22">
          <cell r="A22">
            <v>39461</v>
          </cell>
          <cell r="B22" t="str">
            <v>月</v>
          </cell>
          <cell r="C22" t="str">
            <v>成人の日</v>
          </cell>
          <cell r="D22" t="str">
            <v>休日</v>
          </cell>
        </row>
        <row r="23">
          <cell r="A23">
            <v>39489</v>
          </cell>
          <cell r="B23" t="str">
            <v>月</v>
          </cell>
          <cell r="C23" t="str">
            <v>建国記念の日</v>
          </cell>
          <cell r="D23" t="str">
            <v>休日</v>
          </cell>
        </row>
        <row r="24">
          <cell r="A24">
            <v>39527</v>
          </cell>
          <cell r="B24" t="str">
            <v>木</v>
          </cell>
          <cell r="C24" t="str">
            <v>春分の日</v>
          </cell>
          <cell r="D24" t="str">
            <v>休日</v>
          </cell>
        </row>
        <row r="25">
          <cell r="A25">
            <v>39567</v>
          </cell>
          <cell r="B25" t="str">
            <v>火</v>
          </cell>
          <cell r="C25" t="str">
            <v>昭和の日</v>
          </cell>
          <cell r="D25" t="str">
            <v>休日</v>
          </cell>
        </row>
        <row r="26">
          <cell r="A26">
            <v>39571</v>
          </cell>
          <cell r="B26" t="str">
            <v>土</v>
          </cell>
          <cell r="C26" t="str">
            <v>憲法記念日</v>
          </cell>
          <cell r="D26" t="str">
            <v>休日</v>
          </cell>
        </row>
        <row r="27">
          <cell r="A27">
            <v>39572</v>
          </cell>
          <cell r="B27" t="str">
            <v>日</v>
          </cell>
          <cell r="C27" t="str">
            <v>みどりの日</v>
          </cell>
          <cell r="D27" t="str">
            <v>休日</v>
          </cell>
        </row>
        <row r="28">
          <cell r="A28">
            <v>39573</v>
          </cell>
          <cell r="B28" t="str">
            <v>月</v>
          </cell>
          <cell r="C28" t="str">
            <v>こどもの日</v>
          </cell>
          <cell r="D28" t="str">
            <v>休日</v>
          </cell>
        </row>
        <row r="29">
          <cell r="A29">
            <v>39574</v>
          </cell>
          <cell r="B29" t="str">
            <v>火</v>
          </cell>
          <cell r="C29" t="str">
            <v>振替休日</v>
          </cell>
          <cell r="D29" t="str">
            <v>休日</v>
          </cell>
        </row>
        <row r="30">
          <cell r="A30">
            <v>39650</v>
          </cell>
          <cell r="B30" t="str">
            <v>月</v>
          </cell>
          <cell r="C30" t="str">
            <v>海の日</v>
          </cell>
          <cell r="D30" t="str">
            <v>休日</v>
          </cell>
        </row>
        <row r="31">
          <cell r="A31">
            <v>39706</v>
          </cell>
          <cell r="B31" t="str">
            <v>月</v>
          </cell>
          <cell r="C31" t="str">
            <v>敬老の日</v>
          </cell>
          <cell r="D31" t="str">
            <v>休日</v>
          </cell>
        </row>
        <row r="32">
          <cell r="A32">
            <v>39714</v>
          </cell>
          <cell r="B32" t="str">
            <v>火</v>
          </cell>
          <cell r="C32" t="str">
            <v>秋分の日</v>
          </cell>
          <cell r="D32" t="str">
            <v>休日</v>
          </cell>
        </row>
        <row r="33">
          <cell r="A33">
            <v>39734</v>
          </cell>
          <cell r="B33" t="str">
            <v>月</v>
          </cell>
          <cell r="C33" t="str">
            <v>体育の日</v>
          </cell>
          <cell r="D33" t="str">
            <v>休日</v>
          </cell>
        </row>
        <row r="34">
          <cell r="A34">
            <v>39755</v>
          </cell>
          <cell r="B34" t="str">
            <v>月</v>
          </cell>
          <cell r="C34" t="str">
            <v>文化の日</v>
          </cell>
          <cell r="D34" t="str">
            <v>休日</v>
          </cell>
        </row>
        <row r="35">
          <cell r="A35">
            <v>39775</v>
          </cell>
          <cell r="B35" t="str">
            <v>日</v>
          </cell>
          <cell r="C35" t="str">
            <v>勤労感謝の日</v>
          </cell>
          <cell r="D35" t="str">
            <v>休日</v>
          </cell>
        </row>
        <row r="36">
          <cell r="A36">
            <v>39776</v>
          </cell>
          <cell r="B36" t="str">
            <v>月</v>
          </cell>
          <cell r="C36" t="str">
            <v>振替休日</v>
          </cell>
          <cell r="D36" t="str">
            <v>休日</v>
          </cell>
        </row>
        <row r="37">
          <cell r="A37">
            <v>39805</v>
          </cell>
          <cell r="B37" t="str">
            <v>火</v>
          </cell>
          <cell r="C37" t="str">
            <v>天皇誕生日</v>
          </cell>
          <cell r="D37" t="str">
            <v>休日</v>
          </cell>
        </row>
        <row r="38">
          <cell r="A38">
            <v>39814</v>
          </cell>
          <cell r="B38" t="str">
            <v>木</v>
          </cell>
          <cell r="C38" t="str">
            <v>元日</v>
          </cell>
          <cell r="D38" t="str">
            <v>休日</v>
          </cell>
        </row>
        <row r="39">
          <cell r="A39">
            <v>39825</v>
          </cell>
          <cell r="B39" t="str">
            <v>月</v>
          </cell>
          <cell r="C39" t="str">
            <v>成人の日</v>
          </cell>
          <cell r="D39" t="str">
            <v>休日</v>
          </cell>
        </row>
        <row r="40">
          <cell r="A40">
            <v>39855</v>
          </cell>
          <cell r="B40" t="str">
            <v>水</v>
          </cell>
          <cell r="C40" t="str">
            <v>建国記念の日</v>
          </cell>
          <cell r="D40" t="str">
            <v>休日</v>
          </cell>
        </row>
        <row r="41">
          <cell r="A41">
            <v>39892</v>
          </cell>
          <cell r="B41" t="str">
            <v>金</v>
          </cell>
          <cell r="C41" t="str">
            <v>春分の日</v>
          </cell>
          <cell r="D41" t="str">
            <v>休日</v>
          </cell>
        </row>
        <row r="42">
          <cell r="A42">
            <v>39932</v>
          </cell>
          <cell r="B42" t="str">
            <v>水</v>
          </cell>
          <cell r="C42" t="str">
            <v>昭和の日</v>
          </cell>
          <cell r="D42" t="str">
            <v>休日</v>
          </cell>
        </row>
        <row r="43">
          <cell r="A43">
            <v>39936</v>
          </cell>
          <cell r="B43" t="str">
            <v>日</v>
          </cell>
          <cell r="C43" t="str">
            <v>憲法記念日</v>
          </cell>
          <cell r="D43" t="str">
            <v>休日</v>
          </cell>
        </row>
        <row r="44">
          <cell r="A44">
            <v>39937</v>
          </cell>
          <cell r="B44" t="str">
            <v>月</v>
          </cell>
          <cell r="C44" t="str">
            <v>みどりの日</v>
          </cell>
          <cell r="D44" t="str">
            <v>休日</v>
          </cell>
        </row>
        <row r="45">
          <cell r="A45">
            <v>39938</v>
          </cell>
          <cell r="B45" t="str">
            <v>火</v>
          </cell>
          <cell r="C45" t="str">
            <v>こどもの日</v>
          </cell>
          <cell r="D45" t="str">
            <v>休日</v>
          </cell>
        </row>
        <row r="46">
          <cell r="A46">
            <v>39939</v>
          </cell>
          <cell r="B46" t="str">
            <v>水</v>
          </cell>
          <cell r="C46" t="str">
            <v>振替休日</v>
          </cell>
          <cell r="D46" t="str">
            <v>休日</v>
          </cell>
        </row>
        <row r="47">
          <cell r="A47">
            <v>40014</v>
          </cell>
          <cell r="B47" t="str">
            <v>月</v>
          </cell>
          <cell r="C47" t="str">
            <v>海の日</v>
          </cell>
          <cell r="D47" t="str">
            <v>休日</v>
          </cell>
        </row>
        <row r="48">
          <cell r="A48">
            <v>40077</v>
          </cell>
          <cell r="B48" t="str">
            <v>月</v>
          </cell>
          <cell r="C48" t="str">
            <v>敬老の日</v>
          </cell>
          <cell r="D48" t="str">
            <v>休日</v>
          </cell>
        </row>
        <row r="49">
          <cell r="A49">
            <v>40078</v>
          </cell>
          <cell r="B49" t="str">
            <v>火</v>
          </cell>
          <cell r="C49" t="str">
            <v>国民の休日</v>
          </cell>
          <cell r="D49" t="str">
            <v>休日</v>
          </cell>
        </row>
        <row r="50">
          <cell r="A50">
            <v>40079</v>
          </cell>
          <cell r="B50" t="str">
            <v>水</v>
          </cell>
          <cell r="C50" t="str">
            <v>秋分の日</v>
          </cell>
          <cell r="D50" t="str">
            <v>休日</v>
          </cell>
        </row>
        <row r="51">
          <cell r="A51">
            <v>40098</v>
          </cell>
          <cell r="B51" t="str">
            <v>月</v>
          </cell>
          <cell r="C51" t="str">
            <v>体育の日</v>
          </cell>
          <cell r="D51" t="str">
            <v>休日</v>
          </cell>
        </row>
        <row r="52">
          <cell r="A52">
            <v>40120</v>
          </cell>
          <cell r="B52" t="str">
            <v>火</v>
          </cell>
          <cell r="C52" t="str">
            <v>文化の日</v>
          </cell>
          <cell r="D52" t="str">
            <v>休日</v>
          </cell>
        </row>
        <row r="53">
          <cell r="A53">
            <v>40140</v>
          </cell>
          <cell r="B53" t="str">
            <v>月</v>
          </cell>
          <cell r="C53" t="str">
            <v>勤労感謝の日</v>
          </cell>
          <cell r="D53" t="str">
            <v>休日</v>
          </cell>
        </row>
        <row r="54">
          <cell r="A54">
            <v>40170</v>
          </cell>
          <cell r="B54" t="str">
            <v>水</v>
          </cell>
          <cell r="C54" t="str">
            <v>天皇誕生日</v>
          </cell>
          <cell r="D54" t="str">
            <v>休日</v>
          </cell>
        </row>
        <row r="55">
          <cell r="A55">
            <v>40179</v>
          </cell>
          <cell r="B55" t="str">
            <v>金</v>
          </cell>
          <cell r="C55" t="str">
            <v>元日</v>
          </cell>
          <cell r="D55" t="str">
            <v>休日</v>
          </cell>
        </row>
        <row r="56">
          <cell r="A56">
            <v>40189</v>
          </cell>
          <cell r="B56" t="str">
            <v>月</v>
          </cell>
          <cell r="C56" t="str">
            <v>成人の日</v>
          </cell>
          <cell r="D56" t="str">
            <v>休日</v>
          </cell>
        </row>
        <row r="57">
          <cell r="A57">
            <v>40220</v>
          </cell>
          <cell r="B57" t="str">
            <v>木</v>
          </cell>
          <cell r="C57" t="str">
            <v>建国記念の日</v>
          </cell>
          <cell r="D57" t="str">
            <v>休日</v>
          </cell>
        </row>
        <row r="58">
          <cell r="A58">
            <v>40258</v>
          </cell>
          <cell r="B58" t="str">
            <v>日</v>
          </cell>
          <cell r="C58" t="str">
            <v>春分の日</v>
          </cell>
          <cell r="D58" t="str">
            <v>休日</v>
          </cell>
        </row>
        <row r="59">
          <cell r="A59">
            <v>40259</v>
          </cell>
          <cell r="B59" t="str">
            <v>月</v>
          </cell>
          <cell r="C59" t="str">
            <v>振替休日</v>
          </cell>
          <cell r="D59" t="str">
            <v>休日</v>
          </cell>
        </row>
        <row r="60">
          <cell r="A60">
            <v>40297</v>
          </cell>
          <cell r="B60" t="str">
            <v>木</v>
          </cell>
          <cell r="C60" t="str">
            <v>昭和の日</v>
          </cell>
          <cell r="D60" t="str">
            <v>休日</v>
          </cell>
        </row>
        <row r="61">
          <cell r="A61">
            <v>40301</v>
          </cell>
          <cell r="B61" t="str">
            <v>月</v>
          </cell>
          <cell r="C61" t="str">
            <v>憲法記念日</v>
          </cell>
          <cell r="D61" t="str">
            <v>休日</v>
          </cell>
        </row>
        <row r="62">
          <cell r="A62">
            <v>40302</v>
          </cell>
          <cell r="B62" t="str">
            <v>火</v>
          </cell>
          <cell r="C62" t="str">
            <v>みどりの日</v>
          </cell>
          <cell r="D62" t="str">
            <v>休日</v>
          </cell>
        </row>
        <row r="63">
          <cell r="A63">
            <v>40303</v>
          </cell>
          <cell r="B63" t="str">
            <v>水</v>
          </cell>
          <cell r="C63" t="str">
            <v>こどもの日</v>
          </cell>
          <cell r="D63" t="str">
            <v>休日</v>
          </cell>
        </row>
        <row r="64">
          <cell r="A64">
            <v>40378</v>
          </cell>
          <cell r="B64" t="str">
            <v>月</v>
          </cell>
          <cell r="C64" t="str">
            <v>海の日</v>
          </cell>
          <cell r="D64" t="str">
            <v>休日</v>
          </cell>
        </row>
        <row r="65">
          <cell r="A65">
            <v>40441</v>
          </cell>
          <cell r="B65" t="str">
            <v>月</v>
          </cell>
          <cell r="C65" t="str">
            <v>敬老の日</v>
          </cell>
          <cell r="D65" t="str">
            <v>休日</v>
          </cell>
        </row>
        <row r="66">
          <cell r="A66">
            <v>40444</v>
          </cell>
          <cell r="B66" t="str">
            <v>木</v>
          </cell>
          <cell r="C66" t="str">
            <v>秋分の日</v>
          </cell>
          <cell r="D66" t="str">
            <v>休日</v>
          </cell>
        </row>
        <row r="67">
          <cell r="A67">
            <v>40462</v>
          </cell>
          <cell r="B67" t="str">
            <v>月</v>
          </cell>
          <cell r="C67" t="str">
            <v>体育の日</v>
          </cell>
          <cell r="D67" t="str">
            <v>休日</v>
          </cell>
        </row>
        <row r="68">
          <cell r="A68">
            <v>40485</v>
          </cell>
          <cell r="B68" t="str">
            <v>水</v>
          </cell>
          <cell r="C68" t="str">
            <v>文化の日</v>
          </cell>
          <cell r="D68" t="str">
            <v>休日</v>
          </cell>
        </row>
        <row r="69">
          <cell r="A69">
            <v>40505</v>
          </cell>
          <cell r="B69" t="str">
            <v>火</v>
          </cell>
          <cell r="C69" t="str">
            <v>勤労感謝の日</v>
          </cell>
          <cell r="D69" t="str">
            <v>休日</v>
          </cell>
        </row>
        <row r="70">
          <cell r="A70">
            <v>40535</v>
          </cell>
          <cell r="B70" t="str">
            <v>木</v>
          </cell>
          <cell r="C70" t="str">
            <v>天皇誕生日</v>
          </cell>
          <cell r="D70" t="str">
            <v>休日</v>
          </cell>
        </row>
        <row r="71">
          <cell r="A71">
            <v>40544</v>
          </cell>
          <cell r="B71" t="str">
            <v>土</v>
          </cell>
          <cell r="C71" t="str">
            <v>元日</v>
          </cell>
          <cell r="D71" t="str">
            <v>休日</v>
          </cell>
        </row>
        <row r="72">
          <cell r="A72">
            <v>40553</v>
          </cell>
          <cell r="B72" t="str">
            <v>月</v>
          </cell>
          <cell r="C72" t="str">
            <v>成人の日</v>
          </cell>
          <cell r="D72" t="str">
            <v>休日</v>
          </cell>
        </row>
        <row r="73">
          <cell r="A73">
            <v>40585</v>
          </cell>
          <cell r="B73" t="str">
            <v>金</v>
          </cell>
          <cell r="C73" t="str">
            <v>建国記念の日</v>
          </cell>
          <cell r="D73" t="str">
            <v>休日</v>
          </cell>
        </row>
        <row r="74">
          <cell r="A74">
            <v>40623</v>
          </cell>
          <cell r="B74" t="str">
            <v>月</v>
          </cell>
          <cell r="C74" t="str">
            <v>春分の日</v>
          </cell>
          <cell r="D74" t="str">
            <v>休日</v>
          </cell>
        </row>
        <row r="75">
          <cell r="A75">
            <v>40662</v>
          </cell>
          <cell r="B75" t="str">
            <v>金</v>
          </cell>
          <cell r="C75" t="str">
            <v>昭和の日</v>
          </cell>
          <cell r="D75" t="str">
            <v>休日</v>
          </cell>
        </row>
        <row r="76">
          <cell r="A76">
            <v>40666</v>
          </cell>
          <cell r="B76" t="str">
            <v>火</v>
          </cell>
          <cell r="C76" t="str">
            <v>憲法記念日</v>
          </cell>
          <cell r="D76" t="str">
            <v>休日</v>
          </cell>
        </row>
        <row r="77">
          <cell r="A77">
            <v>40667</v>
          </cell>
          <cell r="B77" t="str">
            <v>水</v>
          </cell>
          <cell r="C77" t="str">
            <v>みどりの日</v>
          </cell>
          <cell r="D77" t="str">
            <v>休日</v>
          </cell>
        </row>
        <row r="78">
          <cell r="A78">
            <v>40668</v>
          </cell>
          <cell r="B78" t="str">
            <v>木</v>
          </cell>
          <cell r="C78" t="str">
            <v>こどもの日</v>
          </cell>
          <cell r="D78" t="str">
            <v>休日</v>
          </cell>
        </row>
        <row r="79">
          <cell r="A79">
            <v>40742</v>
          </cell>
          <cell r="B79" t="str">
            <v>月</v>
          </cell>
          <cell r="C79" t="str">
            <v>海の日</v>
          </cell>
          <cell r="D79" t="str">
            <v>休日</v>
          </cell>
        </row>
        <row r="80">
          <cell r="A80">
            <v>40805</v>
          </cell>
          <cell r="B80" t="str">
            <v>月</v>
          </cell>
          <cell r="C80" t="str">
            <v>敬老の日</v>
          </cell>
          <cell r="D80" t="str">
            <v>休日</v>
          </cell>
        </row>
        <row r="81">
          <cell r="A81">
            <v>40809</v>
          </cell>
          <cell r="B81" t="str">
            <v>金</v>
          </cell>
          <cell r="C81" t="str">
            <v>秋分の日</v>
          </cell>
          <cell r="D81" t="str">
            <v>休日</v>
          </cell>
        </row>
        <row r="82">
          <cell r="A82">
            <v>40826</v>
          </cell>
          <cell r="B82" t="str">
            <v>月</v>
          </cell>
          <cell r="C82" t="str">
            <v>体育の日</v>
          </cell>
          <cell r="D82" t="str">
            <v>休日</v>
          </cell>
        </row>
        <row r="83">
          <cell r="A83">
            <v>40850</v>
          </cell>
          <cell r="B83" t="str">
            <v>木</v>
          </cell>
          <cell r="C83" t="str">
            <v>文化の日</v>
          </cell>
          <cell r="D83" t="str">
            <v>休日</v>
          </cell>
        </row>
        <row r="84">
          <cell r="A84">
            <v>40870</v>
          </cell>
          <cell r="B84" t="str">
            <v>水</v>
          </cell>
          <cell r="C84" t="str">
            <v>勤労感謝の日</v>
          </cell>
          <cell r="D84" t="str">
            <v>休日</v>
          </cell>
        </row>
        <row r="85">
          <cell r="A85">
            <v>40900</v>
          </cell>
          <cell r="B85" t="str">
            <v>金</v>
          </cell>
          <cell r="C85" t="str">
            <v>天皇誕生日</v>
          </cell>
          <cell r="D85" t="str">
            <v>休日</v>
          </cell>
        </row>
        <row r="86">
          <cell r="A86">
            <v>40909</v>
          </cell>
          <cell r="B86" t="str">
            <v>日</v>
          </cell>
          <cell r="C86" t="str">
            <v>元日</v>
          </cell>
          <cell r="D86" t="str">
            <v>休日</v>
          </cell>
        </row>
        <row r="87">
          <cell r="A87">
            <v>40910</v>
          </cell>
          <cell r="B87" t="str">
            <v>月</v>
          </cell>
          <cell r="C87" t="str">
            <v>振替休日</v>
          </cell>
          <cell r="D87" t="str">
            <v>休日</v>
          </cell>
        </row>
        <row r="88">
          <cell r="A88">
            <v>40917</v>
          </cell>
          <cell r="B88" t="str">
            <v>月</v>
          </cell>
          <cell r="C88" t="str">
            <v>成人の日</v>
          </cell>
          <cell r="D88" t="str">
            <v>休日</v>
          </cell>
        </row>
        <row r="89">
          <cell r="A89">
            <v>40950</v>
          </cell>
          <cell r="B89" t="str">
            <v>土</v>
          </cell>
          <cell r="C89" t="str">
            <v>建国記念の日</v>
          </cell>
          <cell r="D89" t="str">
            <v>休日</v>
          </cell>
        </row>
        <row r="90">
          <cell r="A90">
            <v>40988</v>
          </cell>
          <cell r="B90" t="str">
            <v>火</v>
          </cell>
          <cell r="C90" t="str">
            <v>春分の日</v>
          </cell>
          <cell r="D90" t="str">
            <v>休日</v>
          </cell>
        </row>
        <row r="91">
          <cell r="A91">
            <v>41028</v>
          </cell>
          <cell r="B91" t="str">
            <v>日</v>
          </cell>
          <cell r="C91" t="str">
            <v>昭和の日</v>
          </cell>
          <cell r="D91" t="str">
            <v>休日</v>
          </cell>
        </row>
        <row r="92">
          <cell r="A92">
            <v>41029</v>
          </cell>
          <cell r="B92" t="str">
            <v>月</v>
          </cell>
          <cell r="C92" t="str">
            <v>振替休日</v>
          </cell>
          <cell r="D92" t="str">
            <v>休日</v>
          </cell>
        </row>
        <row r="93">
          <cell r="A93">
            <v>41032</v>
          </cell>
          <cell r="B93" t="str">
            <v>木</v>
          </cell>
          <cell r="C93" t="str">
            <v>憲法記念日</v>
          </cell>
          <cell r="D93" t="str">
            <v>休日</v>
          </cell>
        </row>
        <row r="94">
          <cell r="A94">
            <v>41033</v>
          </cell>
          <cell r="B94" t="str">
            <v>金</v>
          </cell>
          <cell r="C94" t="str">
            <v>みどりの日</v>
          </cell>
          <cell r="D94" t="str">
            <v>休日</v>
          </cell>
        </row>
        <row r="95">
          <cell r="A95">
            <v>41034</v>
          </cell>
          <cell r="B95" t="str">
            <v>土</v>
          </cell>
          <cell r="C95" t="str">
            <v>こどもの日</v>
          </cell>
          <cell r="D95" t="str">
            <v>休日</v>
          </cell>
        </row>
        <row r="96">
          <cell r="A96">
            <v>41106</v>
          </cell>
          <cell r="B96" t="str">
            <v>月</v>
          </cell>
          <cell r="C96" t="str">
            <v>海の日</v>
          </cell>
          <cell r="D96" t="str">
            <v>休日</v>
          </cell>
        </row>
        <row r="97">
          <cell r="A97">
            <v>41169</v>
          </cell>
          <cell r="B97" t="str">
            <v>月</v>
          </cell>
          <cell r="C97" t="str">
            <v>敬老の日</v>
          </cell>
          <cell r="D97" t="str">
            <v>休日</v>
          </cell>
        </row>
        <row r="98">
          <cell r="A98">
            <v>41174</v>
          </cell>
          <cell r="B98" t="str">
            <v>土</v>
          </cell>
          <cell r="C98" t="str">
            <v>秋分の日</v>
          </cell>
          <cell r="D98" t="str">
            <v>休日</v>
          </cell>
        </row>
        <row r="99">
          <cell r="A99">
            <v>41190</v>
          </cell>
          <cell r="B99" t="str">
            <v>月</v>
          </cell>
          <cell r="C99" t="str">
            <v>体育の日</v>
          </cell>
          <cell r="D99" t="str">
            <v>休日</v>
          </cell>
        </row>
        <row r="100">
          <cell r="A100">
            <v>41216</v>
          </cell>
          <cell r="B100" t="str">
            <v>土</v>
          </cell>
          <cell r="C100" t="str">
            <v>文化の日</v>
          </cell>
          <cell r="D100" t="str">
            <v>休日</v>
          </cell>
        </row>
        <row r="101">
          <cell r="A101">
            <v>41236</v>
          </cell>
          <cell r="B101" t="str">
            <v>金</v>
          </cell>
          <cell r="C101" t="str">
            <v>勤労感謝の日</v>
          </cell>
          <cell r="D101" t="str">
            <v>休日</v>
          </cell>
        </row>
        <row r="102">
          <cell r="A102">
            <v>41266</v>
          </cell>
          <cell r="B102" t="str">
            <v>日</v>
          </cell>
          <cell r="C102" t="str">
            <v>天皇誕生日</v>
          </cell>
          <cell r="D102" t="str">
            <v>休日</v>
          </cell>
        </row>
        <row r="103">
          <cell r="A103">
            <v>41267</v>
          </cell>
          <cell r="B103" t="str">
            <v>月</v>
          </cell>
          <cell r="C103" t="str">
            <v>振替休日</v>
          </cell>
          <cell r="D103" t="str">
            <v>休日</v>
          </cell>
        </row>
        <row r="104">
          <cell r="A104">
            <v>41275</v>
          </cell>
          <cell r="B104" t="str">
            <v>火</v>
          </cell>
          <cell r="C104" t="str">
            <v>元日</v>
          </cell>
          <cell r="D104" t="str">
            <v>休日</v>
          </cell>
        </row>
        <row r="105">
          <cell r="A105">
            <v>41288</v>
          </cell>
          <cell r="B105" t="str">
            <v>月</v>
          </cell>
          <cell r="C105" t="str">
            <v>成人の日</v>
          </cell>
          <cell r="D105" t="str">
            <v>休日</v>
          </cell>
        </row>
        <row r="106">
          <cell r="A106">
            <v>41316</v>
          </cell>
          <cell r="B106" t="str">
            <v>月</v>
          </cell>
          <cell r="C106" t="str">
            <v>建国記念の日</v>
          </cell>
          <cell r="D106" t="str">
            <v>休日</v>
          </cell>
        </row>
        <row r="107">
          <cell r="A107">
            <v>41353</v>
          </cell>
          <cell r="B107" t="str">
            <v>水</v>
          </cell>
          <cell r="C107" t="str">
            <v>春分の日</v>
          </cell>
          <cell r="D107" t="str">
            <v>休日</v>
          </cell>
        </row>
        <row r="108">
          <cell r="A108">
            <v>41393</v>
          </cell>
          <cell r="B108" t="str">
            <v>月</v>
          </cell>
          <cell r="C108" t="str">
            <v>昭和の日</v>
          </cell>
          <cell r="D108" t="str">
            <v>休日</v>
          </cell>
        </row>
        <row r="109">
          <cell r="A109">
            <v>41397</v>
          </cell>
          <cell r="B109" t="str">
            <v>金</v>
          </cell>
          <cell r="C109" t="str">
            <v>憲法記念日</v>
          </cell>
          <cell r="D109" t="str">
            <v>休日</v>
          </cell>
        </row>
        <row r="110">
          <cell r="A110">
            <v>41398</v>
          </cell>
          <cell r="B110" t="str">
            <v>土</v>
          </cell>
          <cell r="C110" t="str">
            <v>みどりの日</v>
          </cell>
          <cell r="D110" t="str">
            <v>休日</v>
          </cell>
        </row>
        <row r="111">
          <cell r="A111">
            <v>41399</v>
          </cell>
          <cell r="B111" t="str">
            <v>日</v>
          </cell>
          <cell r="C111" t="str">
            <v>こどもの日</v>
          </cell>
          <cell r="D111" t="str">
            <v>休日</v>
          </cell>
        </row>
        <row r="112">
          <cell r="A112">
            <v>41400</v>
          </cell>
          <cell r="B112" t="str">
            <v>月</v>
          </cell>
          <cell r="C112" t="str">
            <v>振替休日</v>
          </cell>
          <cell r="D112" t="str">
            <v>休日</v>
          </cell>
        </row>
        <row r="113">
          <cell r="A113">
            <v>41470</v>
          </cell>
          <cell r="B113" t="str">
            <v>月</v>
          </cell>
          <cell r="C113" t="str">
            <v>海の日</v>
          </cell>
          <cell r="D113" t="str">
            <v>休日</v>
          </cell>
        </row>
        <row r="114">
          <cell r="A114">
            <v>41533</v>
          </cell>
          <cell r="B114" t="str">
            <v>月</v>
          </cell>
          <cell r="C114" t="str">
            <v>敬老の日</v>
          </cell>
          <cell r="D114" t="str">
            <v>休日</v>
          </cell>
        </row>
        <row r="115">
          <cell r="A115">
            <v>41540</v>
          </cell>
          <cell r="B115" t="str">
            <v>月</v>
          </cell>
          <cell r="C115" t="str">
            <v>秋分の日</v>
          </cell>
          <cell r="D115" t="str">
            <v>休日</v>
          </cell>
        </row>
        <row r="116">
          <cell r="A116">
            <v>41561</v>
          </cell>
          <cell r="B116" t="str">
            <v>月</v>
          </cell>
          <cell r="C116" t="str">
            <v>体育の日</v>
          </cell>
          <cell r="D116" t="str">
            <v>休日</v>
          </cell>
        </row>
        <row r="117">
          <cell r="A117">
            <v>41581</v>
          </cell>
          <cell r="B117" t="str">
            <v>日</v>
          </cell>
          <cell r="C117" t="str">
            <v>文化の日</v>
          </cell>
          <cell r="D117" t="str">
            <v>休日</v>
          </cell>
        </row>
        <row r="118">
          <cell r="A118">
            <v>41582</v>
          </cell>
          <cell r="B118" t="str">
            <v>月</v>
          </cell>
          <cell r="C118" t="str">
            <v>振替休日</v>
          </cell>
          <cell r="D118" t="str">
            <v>休日</v>
          </cell>
        </row>
        <row r="119">
          <cell r="A119">
            <v>41601</v>
          </cell>
          <cell r="B119" t="str">
            <v>土</v>
          </cell>
          <cell r="C119" t="str">
            <v>勤労感謝の日</v>
          </cell>
          <cell r="D119" t="str">
            <v>休日</v>
          </cell>
        </row>
        <row r="120">
          <cell r="A120">
            <v>41631</v>
          </cell>
          <cell r="B120" t="str">
            <v>月</v>
          </cell>
          <cell r="C120" t="str">
            <v>天皇誕生日</v>
          </cell>
          <cell r="D120" t="str">
            <v>休日</v>
          </cell>
        </row>
        <row r="121">
          <cell r="A121">
            <v>41640</v>
          </cell>
          <cell r="B121" t="str">
            <v>水</v>
          </cell>
          <cell r="C121" t="str">
            <v>元日</v>
          </cell>
          <cell r="D121" t="str">
            <v>休日</v>
          </cell>
        </row>
        <row r="122">
          <cell r="A122">
            <v>41652</v>
          </cell>
          <cell r="B122" t="str">
            <v>月</v>
          </cell>
          <cell r="C122" t="str">
            <v>成人の日</v>
          </cell>
          <cell r="D122" t="str">
            <v>休日</v>
          </cell>
        </row>
        <row r="123">
          <cell r="A123">
            <v>41681</v>
          </cell>
          <cell r="B123" t="str">
            <v>火</v>
          </cell>
          <cell r="C123" t="str">
            <v>建国記念の日</v>
          </cell>
          <cell r="D123" t="str">
            <v>休日</v>
          </cell>
        </row>
        <row r="124">
          <cell r="A124">
            <v>41719</v>
          </cell>
          <cell r="B124" t="str">
            <v>金</v>
          </cell>
          <cell r="C124" t="str">
            <v>春分の日</v>
          </cell>
          <cell r="D124" t="str">
            <v>休日</v>
          </cell>
        </row>
        <row r="125">
          <cell r="A125">
            <v>41758</v>
          </cell>
          <cell r="B125" t="str">
            <v>火</v>
          </cell>
          <cell r="C125" t="str">
            <v>昭和の日</v>
          </cell>
          <cell r="D125" t="str">
            <v>休日</v>
          </cell>
        </row>
        <row r="126">
          <cell r="A126">
            <v>41762</v>
          </cell>
          <cell r="B126" t="str">
            <v>土</v>
          </cell>
          <cell r="C126" t="str">
            <v>憲法記念日</v>
          </cell>
          <cell r="D126" t="str">
            <v>休日</v>
          </cell>
        </row>
        <row r="127">
          <cell r="A127">
            <v>41763</v>
          </cell>
          <cell r="B127" t="str">
            <v>日</v>
          </cell>
          <cell r="C127" t="str">
            <v>みどりの日</v>
          </cell>
          <cell r="D127" t="str">
            <v>休日</v>
          </cell>
        </row>
        <row r="128">
          <cell r="A128">
            <v>41764</v>
          </cell>
          <cell r="B128" t="str">
            <v>月</v>
          </cell>
          <cell r="C128" t="str">
            <v>こどもの日</v>
          </cell>
          <cell r="D128" t="str">
            <v>休日</v>
          </cell>
        </row>
        <row r="129">
          <cell r="A129">
            <v>41765</v>
          </cell>
          <cell r="B129" t="str">
            <v>火</v>
          </cell>
          <cell r="C129" t="str">
            <v>振替休日</v>
          </cell>
          <cell r="D129" t="str">
            <v>休日</v>
          </cell>
        </row>
        <row r="130">
          <cell r="A130">
            <v>41841</v>
          </cell>
          <cell r="B130" t="str">
            <v>月</v>
          </cell>
          <cell r="C130" t="str">
            <v>海の日</v>
          </cell>
          <cell r="D130" t="str">
            <v>休日</v>
          </cell>
        </row>
        <row r="131">
          <cell r="A131">
            <v>41897</v>
          </cell>
          <cell r="B131" t="str">
            <v>月</v>
          </cell>
          <cell r="C131" t="str">
            <v>敬老の日</v>
          </cell>
          <cell r="D131" t="str">
            <v>休日</v>
          </cell>
        </row>
        <row r="132">
          <cell r="A132">
            <v>41905</v>
          </cell>
          <cell r="B132" t="str">
            <v>火</v>
          </cell>
          <cell r="C132" t="str">
            <v>秋分の日</v>
          </cell>
          <cell r="D132" t="str">
            <v>休日</v>
          </cell>
        </row>
        <row r="133">
          <cell r="A133">
            <v>41925</v>
          </cell>
          <cell r="B133" t="str">
            <v>月</v>
          </cell>
          <cell r="C133" t="str">
            <v>体育の日</v>
          </cell>
          <cell r="D133" t="str">
            <v>休日</v>
          </cell>
        </row>
        <row r="134">
          <cell r="A134">
            <v>41946</v>
          </cell>
          <cell r="B134" t="str">
            <v>月</v>
          </cell>
          <cell r="C134" t="str">
            <v>文化の日</v>
          </cell>
          <cell r="D134" t="str">
            <v>休日</v>
          </cell>
        </row>
        <row r="135">
          <cell r="A135">
            <v>41966</v>
          </cell>
          <cell r="B135" t="str">
            <v>日</v>
          </cell>
          <cell r="C135" t="str">
            <v>勤労感謝の日</v>
          </cell>
          <cell r="D135" t="str">
            <v>休日</v>
          </cell>
        </row>
        <row r="136">
          <cell r="A136">
            <v>41967</v>
          </cell>
          <cell r="B136" t="str">
            <v>月</v>
          </cell>
          <cell r="C136" t="str">
            <v>振替休日</v>
          </cell>
          <cell r="D136" t="str">
            <v>休日</v>
          </cell>
        </row>
        <row r="137">
          <cell r="A137">
            <v>41996</v>
          </cell>
          <cell r="B137" t="str">
            <v>火</v>
          </cell>
          <cell r="C137" t="str">
            <v>天皇誕生日</v>
          </cell>
          <cell r="D137" t="str">
            <v>休日</v>
          </cell>
        </row>
        <row r="138">
          <cell r="A138">
            <v>42005</v>
          </cell>
          <cell r="B138" t="str">
            <v>木</v>
          </cell>
          <cell r="C138" t="str">
            <v>元日</v>
          </cell>
          <cell r="D138" t="str">
            <v>休日</v>
          </cell>
        </row>
        <row r="139">
          <cell r="A139">
            <v>42016</v>
          </cell>
          <cell r="B139" t="str">
            <v>月</v>
          </cell>
          <cell r="C139" t="str">
            <v>成人の日</v>
          </cell>
          <cell r="D139" t="str">
            <v>休日</v>
          </cell>
        </row>
        <row r="140">
          <cell r="A140">
            <v>42046</v>
          </cell>
          <cell r="B140" t="str">
            <v>水</v>
          </cell>
          <cell r="C140" t="str">
            <v>建国記念の日</v>
          </cell>
          <cell r="D140" t="str">
            <v>休日</v>
          </cell>
        </row>
        <row r="141">
          <cell r="A141">
            <v>42084</v>
          </cell>
          <cell r="B141" t="str">
            <v>土</v>
          </cell>
          <cell r="C141" t="str">
            <v>春分の日</v>
          </cell>
          <cell r="D141" t="str">
            <v>休日</v>
          </cell>
        </row>
        <row r="142">
          <cell r="A142">
            <v>42123</v>
          </cell>
          <cell r="B142" t="str">
            <v>水</v>
          </cell>
          <cell r="C142" t="str">
            <v>昭和の日</v>
          </cell>
          <cell r="D142" t="str">
            <v>休日</v>
          </cell>
        </row>
        <row r="143">
          <cell r="A143">
            <v>42127</v>
          </cell>
          <cell r="B143" t="str">
            <v>日</v>
          </cell>
          <cell r="C143" t="str">
            <v>憲法記念日</v>
          </cell>
          <cell r="D143" t="str">
            <v>休日</v>
          </cell>
        </row>
        <row r="144">
          <cell r="A144">
            <v>42128</v>
          </cell>
          <cell r="B144" t="str">
            <v>月</v>
          </cell>
          <cell r="C144" t="str">
            <v>みどりの日</v>
          </cell>
          <cell r="D144" t="str">
            <v>休日</v>
          </cell>
        </row>
        <row r="145">
          <cell r="A145">
            <v>42129</v>
          </cell>
          <cell r="B145" t="str">
            <v>火</v>
          </cell>
          <cell r="C145" t="str">
            <v>こどもの日</v>
          </cell>
          <cell r="D145" t="str">
            <v>休日</v>
          </cell>
        </row>
        <row r="146">
          <cell r="A146">
            <v>42130</v>
          </cell>
          <cell r="B146" t="str">
            <v>水</v>
          </cell>
          <cell r="C146" t="str">
            <v>振替休日</v>
          </cell>
          <cell r="D146" t="str">
            <v>休日</v>
          </cell>
        </row>
        <row r="147">
          <cell r="A147">
            <v>42205</v>
          </cell>
          <cell r="B147" t="str">
            <v>月</v>
          </cell>
          <cell r="C147" t="str">
            <v>海の日</v>
          </cell>
          <cell r="D147" t="str">
            <v>休日</v>
          </cell>
        </row>
        <row r="148">
          <cell r="A148">
            <v>42268</v>
          </cell>
          <cell r="B148" t="str">
            <v>月</v>
          </cell>
          <cell r="C148" t="str">
            <v>敬老の日</v>
          </cell>
          <cell r="D148" t="str">
            <v>休日</v>
          </cell>
        </row>
        <row r="149">
          <cell r="A149">
            <v>42269</v>
          </cell>
          <cell r="B149" t="str">
            <v>火</v>
          </cell>
          <cell r="C149" t="str">
            <v>国民の休日</v>
          </cell>
          <cell r="D149" t="str">
            <v>休日</v>
          </cell>
        </row>
        <row r="150">
          <cell r="A150">
            <v>42270</v>
          </cell>
          <cell r="B150" t="str">
            <v>水</v>
          </cell>
          <cell r="C150" t="str">
            <v>秋分の日</v>
          </cell>
          <cell r="D150" t="str">
            <v>休日</v>
          </cell>
        </row>
        <row r="151">
          <cell r="A151">
            <v>42289</v>
          </cell>
          <cell r="B151" t="str">
            <v>月</v>
          </cell>
          <cell r="C151" t="str">
            <v>体育の日</v>
          </cell>
          <cell r="D151" t="str">
            <v>休日</v>
          </cell>
        </row>
        <row r="152">
          <cell r="A152">
            <v>42311</v>
          </cell>
          <cell r="B152" t="str">
            <v>火</v>
          </cell>
          <cell r="C152" t="str">
            <v>文化の日</v>
          </cell>
          <cell r="D152" t="str">
            <v>休日</v>
          </cell>
        </row>
        <row r="153">
          <cell r="A153">
            <v>42331</v>
          </cell>
          <cell r="B153" t="str">
            <v>月</v>
          </cell>
          <cell r="C153" t="str">
            <v>勤労感謝の日</v>
          </cell>
          <cell r="D153" t="str">
            <v>休日</v>
          </cell>
        </row>
        <row r="154">
          <cell r="A154">
            <v>42361</v>
          </cell>
          <cell r="B154" t="str">
            <v>水</v>
          </cell>
          <cell r="C154" t="str">
            <v>天皇誕生日</v>
          </cell>
          <cell r="D154" t="str">
            <v>休日</v>
          </cell>
        </row>
        <row r="155">
          <cell r="A155">
            <v>42370</v>
          </cell>
          <cell r="B155" t="str">
            <v>金</v>
          </cell>
          <cell r="C155" t="str">
            <v>元日</v>
          </cell>
          <cell r="D155" t="str">
            <v>休日</v>
          </cell>
        </row>
        <row r="156">
          <cell r="A156">
            <v>42380</v>
          </cell>
          <cell r="B156" t="str">
            <v>月</v>
          </cell>
          <cell r="C156" t="str">
            <v>成人の日</v>
          </cell>
          <cell r="D156" t="str">
            <v>休日</v>
          </cell>
        </row>
        <row r="157">
          <cell r="A157">
            <v>42411</v>
          </cell>
          <cell r="B157" t="str">
            <v>木</v>
          </cell>
          <cell r="C157" t="str">
            <v>建国記念の日</v>
          </cell>
          <cell r="D157" t="str">
            <v>休日</v>
          </cell>
        </row>
        <row r="158">
          <cell r="A158">
            <v>42449</v>
          </cell>
          <cell r="B158" t="str">
            <v>日</v>
          </cell>
          <cell r="C158" t="str">
            <v>春分の日</v>
          </cell>
          <cell r="D158" t="str">
            <v>休日</v>
          </cell>
        </row>
        <row r="159">
          <cell r="A159">
            <v>42450</v>
          </cell>
          <cell r="B159" t="str">
            <v>月</v>
          </cell>
          <cell r="C159" t="str">
            <v>振替休日</v>
          </cell>
          <cell r="D159" t="str">
            <v>休日</v>
          </cell>
        </row>
        <row r="160">
          <cell r="A160">
            <v>42489</v>
          </cell>
          <cell r="B160" t="str">
            <v>金</v>
          </cell>
          <cell r="C160" t="str">
            <v>昭和の日</v>
          </cell>
          <cell r="D160" t="str">
            <v>休日</v>
          </cell>
        </row>
        <row r="161">
          <cell r="A161">
            <v>42493</v>
          </cell>
          <cell r="B161" t="str">
            <v>火</v>
          </cell>
          <cell r="C161" t="str">
            <v>憲法記念日</v>
          </cell>
          <cell r="D161" t="str">
            <v>休日</v>
          </cell>
        </row>
        <row r="162">
          <cell r="A162">
            <v>42494</v>
          </cell>
          <cell r="B162" t="str">
            <v>水</v>
          </cell>
          <cell r="C162" t="str">
            <v>みどりの日</v>
          </cell>
          <cell r="D162" t="str">
            <v>休日</v>
          </cell>
        </row>
        <row r="163">
          <cell r="A163">
            <v>42495</v>
          </cell>
          <cell r="B163" t="str">
            <v>木</v>
          </cell>
          <cell r="C163" t="str">
            <v>こどもの日</v>
          </cell>
          <cell r="D163" t="str">
            <v>休日</v>
          </cell>
        </row>
        <row r="164">
          <cell r="A164">
            <v>42569</v>
          </cell>
          <cell r="B164" t="str">
            <v>月</v>
          </cell>
          <cell r="C164" t="str">
            <v>海の日</v>
          </cell>
          <cell r="D164" t="str">
            <v>休日</v>
          </cell>
        </row>
        <row r="165">
          <cell r="A165">
            <v>42632</v>
          </cell>
          <cell r="B165" t="str">
            <v>月</v>
          </cell>
          <cell r="C165" t="str">
            <v>敬老の日</v>
          </cell>
          <cell r="D165" t="str">
            <v>休日</v>
          </cell>
        </row>
        <row r="166">
          <cell r="A166">
            <v>42635</v>
          </cell>
          <cell r="B166" t="str">
            <v>木</v>
          </cell>
          <cell r="C166" t="str">
            <v>秋分の日</v>
          </cell>
          <cell r="D166" t="str">
            <v>休日</v>
          </cell>
        </row>
        <row r="167">
          <cell r="A167">
            <v>42653</v>
          </cell>
          <cell r="B167" t="str">
            <v>月</v>
          </cell>
          <cell r="C167" t="str">
            <v>体育の日</v>
          </cell>
          <cell r="D167" t="str">
            <v>休日</v>
          </cell>
        </row>
        <row r="168">
          <cell r="A168">
            <v>42677</v>
          </cell>
          <cell r="B168" t="str">
            <v>木</v>
          </cell>
          <cell r="C168" t="str">
            <v>文化の日</v>
          </cell>
          <cell r="D168" t="str">
            <v>休日</v>
          </cell>
        </row>
        <row r="169">
          <cell r="A169">
            <v>42697</v>
          </cell>
          <cell r="B169" t="str">
            <v>水</v>
          </cell>
          <cell r="C169" t="str">
            <v>勤労感謝の日</v>
          </cell>
          <cell r="D169" t="str">
            <v>休日</v>
          </cell>
        </row>
        <row r="170">
          <cell r="A170">
            <v>42727</v>
          </cell>
          <cell r="B170" t="str">
            <v>金</v>
          </cell>
          <cell r="C170" t="str">
            <v>天皇誕生日</v>
          </cell>
          <cell r="D170" t="str">
            <v>休日</v>
          </cell>
        </row>
        <row r="171">
          <cell r="A171">
            <v>42736</v>
          </cell>
          <cell r="B171" t="str">
            <v>日</v>
          </cell>
          <cell r="C171" t="str">
            <v>元日</v>
          </cell>
          <cell r="D171" t="str">
            <v>休日</v>
          </cell>
        </row>
        <row r="172">
          <cell r="A172">
            <v>42737</v>
          </cell>
          <cell r="B172" t="str">
            <v>月</v>
          </cell>
          <cell r="C172" t="str">
            <v>振替休日</v>
          </cell>
          <cell r="D172" t="str">
            <v>休日</v>
          </cell>
        </row>
        <row r="173">
          <cell r="A173">
            <v>42744</v>
          </cell>
          <cell r="B173" t="str">
            <v>月</v>
          </cell>
          <cell r="C173" t="str">
            <v>成人の日</v>
          </cell>
          <cell r="D173" t="str">
            <v>休日</v>
          </cell>
        </row>
        <row r="174">
          <cell r="A174">
            <v>42777</v>
          </cell>
          <cell r="B174" t="str">
            <v>土</v>
          </cell>
          <cell r="C174" t="str">
            <v>建国記念の日</v>
          </cell>
          <cell r="D174" t="str">
            <v>休日</v>
          </cell>
        </row>
        <row r="175">
          <cell r="A175">
            <v>42814</v>
          </cell>
          <cell r="B175" t="str">
            <v>月</v>
          </cell>
          <cell r="C175" t="str">
            <v>春分の日</v>
          </cell>
          <cell r="D175" t="str">
            <v>休日</v>
          </cell>
        </row>
        <row r="176">
          <cell r="A176">
            <v>42854</v>
          </cell>
          <cell r="B176" t="str">
            <v>土</v>
          </cell>
          <cell r="C176" t="str">
            <v>昭和の日</v>
          </cell>
          <cell r="D176" t="str">
            <v>休日</v>
          </cell>
        </row>
        <row r="177">
          <cell r="A177">
            <v>42858</v>
          </cell>
          <cell r="B177" t="str">
            <v>水</v>
          </cell>
          <cell r="C177" t="str">
            <v>憲法記念日</v>
          </cell>
          <cell r="D177" t="str">
            <v>休日</v>
          </cell>
        </row>
        <row r="178">
          <cell r="A178">
            <v>42859</v>
          </cell>
          <cell r="B178" t="str">
            <v>木</v>
          </cell>
          <cell r="C178" t="str">
            <v>みどりの日</v>
          </cell>
          <cell r="D178" t="str">
            <v>休日</v>
          </cell>
        </row>
        <row r="179">
          <cell r="A179">
            <v>42860</v>
          </cell>
          <cell r="B179" t="str">
            <v>金</v>
          </cell>
          <cell r="C179" t="str">
            <v>こどもの日</v>
          </cell>
          <cell r="D179" t="str">
            <v>休日</v>
          </cell>
        </row>
        <row r="180">
          <cell r="A180">
            <v>42933</v>
          </cell>
          <cell r="B180" t="str">
            <v>月</v>
          </cell>
          <cell r="C180" t="str">
            <v>海の日</v>
          </cell>
          <cell r="D180" t="str">
            <v>休日</v>
          </cell>
        </row>
        <row r="181">
          <cell r="A181">
            <v>42996</v>
          </cell>
          <cell r="B181" t="str">
            <v>月</v>
          </cell>
          <cell r="C181" t="str">
            <v>敬老の日</v>
          </cell>
          <cell r="D181" t="str">
            <v>休日</v>
          </cell>
        </row>
        <row r="182">
          <cell r="A182">
            <v>43001</v>
          </cell>
          <cell r="B182" t="str">
            <v>土</v>
          </cell>
          <cell r="C182" t="str">
            <v>秋分の日</v>
          </cell>
          <cell r="D182" t="str">
            <v>休日</v>
          </cell>
        </row>
        <row r="183">
          <cell r="A183">
            <v>43017</v>
          </cell>
          <cell r="B183" t="str">
            <v>月</v>
          </cell>
          <cell r="C183" t="str">
            <v>体育の日</v>
          </cell>
          <cell r="D183" t="str">
            <v>休日</v>
          </cell>
        </row>
        <row r="184">
          <cell r="A184">
            <v>43042</v>
          </cell>
          <cell r="B184" t="str">
            <v>金</v>
          </cell>
          <cell r="C184" t="str">
            <v>文化の日</v>
          </cell>
          <cell r="D184" t="str">
            <v>休日</v>
          </cell>
        </row>
        <row r="185">
          <cell r="A185">
            <v>43062</v>
          </cell>
          <cell r="B185" t="str">
            <v>木</v>
          </cell>
          <cell r="C185" t="str">
            <v>勤労感謝の日</v>
          </cell>
          <cell r="D185" t="str">
            <v>休日</v>
          </cell>
        </row>
        <row r="186">
          <cell r="A186">
            <v>43092</v>
          </cell>
          <cell r="B186" t="str">
            <v>土</v>
          </cell>
          <cell r="C186" t="str">
            <v>天皇誕生日</v>
          </cell>
          <cell r="D186" t="str">
            <v>休日</v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19"/>
  <sheetViews>
    <sheetView topLeftCell="A2" zoomScaleNormal="100" workbookViewId="0">
      <selection activeCell="O17" sqref="O17"/>
    </sheetView>
  </sheetViews>
  <sheetFormatPr defaultColWidth="9" defaultRowHeight="18.75"/>
  <cols>
    <col min="1" max="1" width="9" style="112"/>
    <col min="2" max="2" width="6.75" style="113" customWidth="1"/>
    <col min="3" max="4" width="5" style="113" customWidth="1"/>
    <col min="5" max="6" width="3.25" style="113" customWidth="1"/>
    <col min="7" max="7" width="39.75" style="113" bestFit="1" customWidth="1"/>
    <col min="8" max="8" width="9.5" style="115" bestFit="1" customWidth="1"/>
    <col min="9" max="9" width="16.375" style="113" bestFit="1" customWidth="1"/>
    <col min="10" max="16384" width="9" style="112"/>
  </cols>
  <sheetData>
    <row r="1" spans="2:9">
      <c r="C1" s="111"/>
      <c r="D1" s="111"/>
      <c r="E1" s="111"/>
      <c r="F1" s="111"/>
      <c r="G1" s="111"/>
      <c r="H1" s="157">
        <v>43533</v>
      </c>
      <c r="I1" s="158"/>
    </row>
    <row r="2" spans="2:9">
      <c r="B2" s="165" t="s">
        <v>546</v>
      </c>
      <c r="C2" s="165"/>
      <c r="D2" s="165"/>
      <c r="E2" s="165"/>
      <c r="F2" s="165"/>
      <c r="G2" s="165"/>
    </row>
    <row r="3" spans="2:9">
      <c r="B3" s="165" t="s">
        <v>547</v>
      </c>
      <c r="C3" s="165"/>
      <c r="D3" s="165"/>
      <c r="E3" s="165"/>
      <c r="F3" s="165"/>
      <c r="G3" s="165"/>
    </row>
    <row r="4" spans="2:9">
      <c r="B4" s="165" t="s">
        <v>489</v>
      </c>
      <c r="C4" s="165"/>
      <c r="D4" s="165"/>
      <c r="E4" s="165"/>
      <c r="F4" s="165"/>
      <c r="G4" s="165"/>
    </row>
    <row r="5" spans="2:9">
      <c r="B5" s="165" t="s">
        <v>548</v>
      </c>
      <c r="C5" s="165"/>
      <c r="D5" s="165"/>
      <c r="E5" s="165"/>
      <c r="F5" s="165"/>
      <c r="G5" s="165"/>
    </row>
    <row r="7" spans="2:9">
      <c r="B7" s="159" t="s">
        <v>607</v>
      </c>
      <c r="C7" s="160"/>
      <c r="D7" s="160"/>
      <c r="E7" s="160"/>
      <c r="F7" s="160"/>
      <c r="G7" s="160"/>
      <c r="H7" s="160"/>
      <c r="I7" s="160"/>
    </row>
    <row r="9" spans="2:9">
      <c r="B9" s="163" t="s">
        <v>596</v>
      </c>
      <c r="C9" s="164"/>
      <c r="D9" s="164"/>
      <c r="E9" s="164"/>
      <c r="F9" s="164"/>
      <c r="G9" s="164"/>
      <c r="H9" s="164"/>
      <c r="I9" s="164"/>
    </row>
    <row r="10" spans="2:9">
      <c r="H10" s="114"/>
    </row>
    <row r="11" spans="2:9">
      <c r="B11" s="166" t="s">
        <v>614</v>
      </c>
      <c r="C11" s="166"/>
      <c r="D11" s="166"/>
      <c r="E11" s="166"/>
      <c r="F11" s="166"/>
      <c r="G11" s="166"/>
      <c r="H11" s="166"/>
      <c r="I11" s="166"/>
    </row>
    <row r="12" spans="2:9">
      <c r="B12" s="167" t="s">
        <v>490</v>
      </c>
      <c r="C12" s="168"/>
      <c r="D12" s="168"/>
      <c r="E12" s="169"/>
      <c r="F12" s="170" t="s">
        <v>613</v>
      </c>
      <c r="G12" s="171"/>
      <c r="H12" s="116" t="s">
        <v>491</v>
      </c>
      <c r="I12" s="172" t="s">
        <v>492</v>
      </c>
    </row>
    <row r="13" spans="2:9">
      <c r="B13" s="174" t="s">
        <v>493</v>
      </c>
      <c r="C13" s="175"/>
      <c r="D13" s="175"/>
      <c r="E13" s="176"/>
      <c r="F13" s="137"/>
      <c r="G13" s="138" t="s">
        <v>610</v>
      </c>
      <c r="H13" s="117" t="s">
        <v>494</v>
      </c>
      <c r="I13" s="173"/>
    </row>
    <row r="14" spans="2:9">
      <c r="B14" s="118" t="s">
        <v>495</v>
      </c>
      <c r="C14" s="139" t="s">
        <v>496</v>
      </c>
      <c r="D14" s="140">
        <v>43611</v>
      </c>
      <c r="E14" s="141" t="str">
        <f t="shared" ref="E14:E26" si="0">VLOOKUP(WEEKDAY(D14,1),$B$84:$C$90,2)</f>
        <v>日</v>
      </c>
      <c r="F14" s="153" t="s">
        <v>611</v>
      </c>
      <c r="G14" s="142" t="s">
        <v>497</v>
      </c>
      <c r="H14" s="120">
        <v>0.29166666666666669</v>
      </c>
      <c r="I14" s="119" t="s">
        <v>609</v>
      </c>
    </row>
    <row r="15" spans="2:9">
      <c r="B15" s="121"/>
      <c r="C15" s="143" t="str">
        <f>C14</f>
        <v>５月</v>
      </c>
      <c r="D15" s="144">
        <f>D14</f>
        <v>43611</v>
      </c>
      <c r="E15" s="145" t="str">
        <f t="shared" si="0"/>
        <v>日</v>
      </c>
      <c r="F15" s="154"/>
      <c r="G15" s="146" t="s">
        <v>559</v>
      </c>
      <c r="H15" s="122">
        <v>0.5</v>
      </c>
      <c r="I15" s="123"/>
    </row>
    <row r="16" spans="2:9">
      <c r="B16" s="121"/>
      <c r="C16" s="139" t="s">
        <v>498</v>
      </c>
      <c r="D16" s="140">
        <v>43618</v>
      </c>
      <c r="E16" s="141" t="str">
        <f t="shared" si="0"/>
        <v>日</v>
      </c>
      <c r="F16" s="153" t="s">
        <v>611</v>
      </c>
      <c r="G16" s="142" t="s">
        <v>499</v>
      </c>
      <c r="H16" s="120">
        <v>0.29166666666666669</v>
      </c>
      <c r="I16" s="124" t="s">
        <v>500</v>
      </c>
    </row>
    <row r="17" spans="2:47">
      <c r="B17" s="121"/>
      <c r="C17" s="143" t="str">
        <f>C16</f>
        <v>６月</v>
      </c>
      <c r="D17" s="144">
        <f>D16</f>
        <v>43618</v>
      </c>
      <c r="E17" s="145" t="str">
        <f t="shared" si="0"/>
        <v>日</v>
      </c>
      <c r="F17" s="154"/>
      <c r="G17" s="146" t="s">
        <v>603</v>
      </c>
      <c r="H17" s="122">
        <v>0.5</v>
      </c>
      <c r="I17" s="123"/>
      <c r="X17" s="125"/>
    </row>
    <row r="18" spans="2:47">
      <c r="B18" s="121"/>
      <c r="C18" s="139" t="s">
        <v>498</v>
      </c>
      <c r="D18" s="140">
        <v>43625</v>
      </c>
      <c r="E18" s="141" t="str">
        <f t="shared" si="0"/>
        <v>日</v>
      </c>
      <c r="F18" s="153" t="s">
        <v>611</v>
      </c>
      <c r="G18" s="142" t="s">
        <v>497</v>
      </c>
      <c r="H18" s="120">
        <v>0.29166666666666669</v>
      </c>
      <c r="I18" s="124" t="s">
        <v>501</v>
      </c>
    </row>
    <row r="19" spans="2:47">
      <c r="B19" s="121"/>
      <c r="C19" s="143" t="str">
        <f>C18</f>
        <v>６月</v>
      </c>
      <c r="D19" s="144">
        <f>D18</f>
        <v>43625</v>
      </c>
      <c r="E19" s="145" t="str">
        <f t="shared" si="0"/>
        <v>日</v>
      </c>
      <c r="F19" s="154"/>
      <c r="G19" s="146" t="s">
        <v>604</v>
      </c>
      <c r="H19" s="122">
        <v>0.5</v>
      </c>
      <c r="I19" s="123"/>
    </row>
    <row r="20" spans="2:47">
      <c r="B20" s="121"/>
      <c r="C20" s="139" t="s">
        <v>498</v>
      </c>
      <c r="D20" s="140">
        <v>43625</v>
      </c>
      <c r="E20" s="141" t="str">
        <f t="shared" si="0"/>
        <v>日</v>
      </c>
      <c r="F20" s="153" t="s">
        <v>611</v>
      </c>
      <c r="G20" s="142" t="s">
        <v>499</v>
      </c>
      <c r="H20" s="120">
        <v>0.29166666666666669</v>
      </c>
      <c r="I20" s="124" t="s">
        <v>500</v>
      </c>
    </row>
    <row r="21" spans="2:47">
      <c r="B21" s="121"/>
      <c r="C21" s="143" t="str">
        <f>C20</f>
        <v>６月</v>
      </c>
      <c r="D21" s="144">
        <f>D20</f>
        <v>43625</v>
      </c>
      <c r="E21" s="145" t="str">
        <f t="shared" si="0"/>
        <v>日</v>
      </c>
      <c r="F21" s="154"/>
      <c r="G21" s="146" t="s">
        <v>603</v>
      </c>
      <c r="H21" s="122">
        <v>0.5</v>
      </c>
      <c r="I21" s="123"/>
    </row>
    <row r="22" spans="2:47">
      <c r="B22" s="121"/>
      <c r="C22" s="139" t="s">
        <v>498</v>
      </c>
      <c r="D22" s="140">
        <v>43632</v>
      </c>
      <c r="E22" s="141" t="str">
        <f t="shared" si="0"/>
        <v>日</v>
      </c>
      <c r="F22" s="153" t="s">
        <v>611</v>
      </c>
      <c r="G22" s="142" t="s">
        <v>499</v>
      </c>
      <c r="H22" s="120">
        <v>0.29166666666666669</v>
      </c>
      <c r="I22" s="124" t="s">
        <v>500</v>
      </c>
    </row>
    <row r="23" spans="2:47">
      <c r="B23" s="121"/>
      <c r="C23" s="143" t="str">
        <f>C22</f>
        <v>６月</v>
      </c>
      <c r="D23" s="144">
        <f>D22</f>
        <v>43632</v>
      </c>
      <c r="E23" s="145" t="str">
        <f t="shared" si="0"/>
        <v>日</v>
      </c>
      <c r="F23" s="154"/>
      <c r="G23" s="146" t="s">
        <v>603</v>
      </c>
      <c r="H23" s="122">
        <v>0.5</v>
      </c>
      <c r="I23" s="123"/>
    </row>
    <row r="24" spans="2:47">
      <c r="B24" s="121"/>
      <c r="C24" s="139" t="s">
        <v>498</v>
      </c>
      <c r="D24" s="140">
        <v>43632</v>
      </c>
      <c r="E24" s="141" t="str">
        <f t="shared" si="0"/>
        <v>日</v>
      </c>
      <c r="F24" s="153" t="s">
        <v>611</v>
      </c>
      <c r="G24" s="142" t="s">
        <v>502</v>
      </c>
      <c r="H24" s="120">
        <v>0.29166666666666669</v>
      </c>
      <c r="I24" s="119" t="s">
        <v>609</v>
      </c>
    </row>
    <row r="25" spans="2:47">
      <c r="B25" s="121"/>
      <c r="C25" s="143" t="str">
        <f>C24</f>
        <v>６月</v>
      </c>
      <c r="D25" s="144">
        <f>D24</f>
        <v>43632</v>
      </c>
      <c r="E25" s="145" t="str">
        <f t="shared" si="0"/>
        <v>日</v>
      </c>
      <c r="F25" s="154"/>
      <c r="G25" s="146" t="s">
        <v>503</v>
      </c>
      <c r="H25" s="122">
        <v>0.5</v>
      </c>
      <c r="I25" s="123"/>
    </row>
    <row r="26" spans="2:47">
      <c r="B26" s="121"/>
      <c r="C26" s="139" t="s">
        <v>498</v>
      </c>
      <c r="D26" s="140">
        <v>43639</v>
      </c>
      <c r="E26" s="141" t="str">
        <f t="shared" si="0"/>
        <v>日</v>
      </c>
      <c r="F26" s="153" t="s">
        <v>611</v>
      </c>
      <c r="G26" s="147" t="s">
        <v>497</v>
      </c>
      <c r="H26" s="126">
        <v>0.29166666666666669</v>
      </c>
      <c r="I26" s="124" t="s">
        <v>504</v>
      </c>
    </row>
    <row r="27" spans="2:47">
      <c r="B27" s="121"/>
      <c r="C27" s="148"/>
      <c r="D27" s="149"/>
      <c r="E27" s="150"/>
      <c r="F27" s="154"/>
      <c r="G27" s="146" t="s">
        <v>505</v>
      </c>
      <c r="H27" s="122">
        <v>0.5</v>
      </c>
      <c r="I27" s="123"/>
    </row>
    <row r="28" spans="2:47">
      <c r="B28" s="121"/>
      <c r="C28" s="139" t="s">
        <v>498</v>
      </c>
      <c r="D28" s="140">
        <v>43639</v>
      </c>
      <c r="E28" s="141" t="str">
        <f t="shared" ref="E28:E34" si="1">VLOOKUP(WEEKDAY(D28,1),$B$84:$C$90,2)</f>
        <v>日</v>
      </c>
      <c r="F28" s="153" t="s">
        <v>611</v>
      </c>
      <c r="G28" s="142" t="s">
        <v>499</v>
      </c>
      <c r="H28" s="120">
        <v>0.29166666666666669</v>
      </c>
      <c r="I28" s="124" t="s">
        <v>500</v>
      </c>
      <c r="AU28" s="112" t="s">
        <v>506</v>
      </c>
    </row>
    <row r="29" spans="2:47">
      <c r="B29" s="121"/>
      <c r="C29" s="143" t="str">
        <f>C28</f>
        <v>６月</v>
      </c>
      <c r="D29" s="144">
        <f>D28</f>
        <v>43639</v>
      </c>
      <c r="E29" s="145" t="str">
        <f t="shared" si="1"/>
        <v>日</v>
      </c>
      <c r="F29" s="154"/>
      <c r="G29" s="146" t="s">
        <v>603</v>
      </c>
      <c r="H29" s="122">
        <v>0.5</v>
      </c>
      <c r="I29" s="123"/>
    </row>
    <row r="30" spans="2:47">
      <c r="B30" s="121"/>
      <c r="C30" s="139" t="s">
        <v>498</v>
      </c>
      <c r="D30" s="140">
        <v>43646</v>
      </c>
      <c r="E30" s="141" t="str">
        <f t="shared" si="1"/>
        <v>日</v>
      </c>
      <c r="F30" s="153" t="s">
        <v>611</v>
      </c>
      <c r="G30" s="142" t="s">
        <v>499</v>
      </c>
      <c r="H30" s="120">
        <v>0.29166666666666669</v>
      </c>
      <c r="I30" s="124" t="s">
        <v>500</v>
      </c>
    </row>
    <row r="31" spans="2:47">
      <c r="B31" s="121"/>
      <c r="C31" s="143" t="str">
        <f>C30</f>
        <v>６月</v>
      </c>
      <c r="D31" s="144">
        <f>D30</f>
        <v>43646</v>
      </c>
      <c r="E31" s="145" t="str">
        <f t="shared" si="1"/>
        <v>日</v>
      </c>
      <c r="F31" s="154"/>
      <c r="G31" s="146" t="s">
        <v>603</v>
      </c>
      <c r="H31" s="122">
        <v>0.5</v>
      </c>
      <c r="I31" s="123"/>
    </row>
    <row r="32" spans="2:47">
      <c r="B32" s="121"/>
      <c r="C32" s="139" t="s">
        <v>507</v>
      </c>
      <c r="D32" s="140">
        <v>43653</v>
      </c>
      <c r="E32" s="141" t="str">
        <f t="shared" si="1"/>
        <v>日</v>
      </c>
      <c r="F32" s="153" t="s">
        <v>611</v>
      </c>
      <c r="G32" s="142" t="s">
        <v>499</v>
      </c>
      <c r="H32" s="120">
        <v>0.29166666666666669</v>
      </c>
      <c r="I32" s="124" t="s">
        <v>500</v>
      </c>
    </row>
    <row r="33" spans="2:47">
      <c r="B33" s="121"/>
      <c r="C33" s="143" t="str">
        <f>C32</f>
        <v>７月</v>
      </c>
      <c r="D33" s="144">
        <f>D32</f>
        <v>43653</v>
      </c>
      <c r="E33" s="145" t="str">
        <f t="shared" si="1"/>
        <v>日</v>
      </c>
      <c r="F33" s="154"/>
      <c r="G33" s="146" t="s">
        <v>606</v>
      </c>
      <c r="H33" s="122">
        <v>0.625</v>
      </c>
      <c r="I33" s="123"/>
    </row>
    <row r="34" spans="2:47">
      <c r="B34" s="121"/>
      <c r="C34" s="139" t="s">
        <v>507</v>
      </c>
      <c r="D34" s="140">
        <v>43673</v>
      </c>
      <c r="E34" s="141" t="str">
        <f t="shared" si="1"/>
        <v>土</v>
      </c>
      <c r="F34" s="155" t="s">
        <v>612</v>
      </c>
      <c r="G34" s="151" t="s">
        <v>508</v>
      </c>
      <c r="H34" s="120" t="s">
        <v>509</v>
      </c>
      <c r="I34" s="124" t="s">
        <v>504</v>
      </c>
    </row>
    <row r="35" spans="2:47">
      <c r="B35" s="121"/>
      <c r="C35" s="143"/>
      <c r="D35" s="144"/>
      <c r="E35" s="145"/>
      <c r="F35" s="156"/>
      <c r="G35" s="152" t="s">
        <v>510</v>
      </c>
      <c r="H35" s="122" t="s">
        <v>511</v>
      </c>
      <c r="I35" s="123"/>
      <c r="AA35" s="125"/>
    </row>
    <row r="36" spans="2:47">
      <c r="B36" s="121"/>
      <c r="C36" s="139" t="s">
        <v>507</v>
      </c>
      <c r="D36" s="140">
        <v>43674</v>
      </c>
      <c r="E36" s="141" t="str">
        <f>VLOOKUP(WEEKDAY(D36,1),$B$84:$C$90,2)</f>
        <v>日</v>
      </c>
      <c r="F36" s="155" t="s">
        <v>612</v>
      </c>
      <c r="G36" s="151" t="s">
        <v>508</v>
      </c>
      <c r="H36" s="120"/>
      <c r="I36" s="124" t="s">
        <v>504</v>
      </c>
    </row>
    <row r="37" spans="2:47">
      <c r="B37" s="121"/>
      <c r="C37" s="143"/>
      <c r="D37" s="144"/>
      <c r="E37" s="145"/>
      <c r="F37" s="156"/>
      <c r="G37" s="152" t="s">
        <v>510</v>
      </c>
      <c r="H37" s="122" t="s">
        <v>512</v>
      </c>
      <c r="I37" s="123"/>
      <c r="AU37" s="112" t="s">
        <v>513</v>
      </c>
    </row>
    <row r="38" spans="2:47">
      <c r="B38" s="121"/>
      <c r="C38" s="139" t="s">
        <v>514</v>
      </c>
      <c r="D38" s="140">
        <v>43681</v>
      </c>
      <c r="E38" s="141" t="str">
        <f t="shared" ref="E38:E44" si="2">VLOOKUP(WEEKDAY(D38,1),$B$84:$C$90,2)</f>
        <v>日</v>
      </c>
      <c r="F38" s="153" t="s">
        <v>611</v>
      </c>
      <c r="G38" s="142" t="s">
        <v>515</v>
      </c>
      <c r="H38" s="120">
        <v>0.29166666666666669</v>
      </c>
      <c r="I38" s="124" t="s">
        <v>504</v>
      </c>
    </row>
    <row r="39" spans="2:47">
      <c r="B39" s="121"/>
      <c r="C39" s="143" t="str">
        <f>C38</f>
        <v>８月</v>
      </c>
      <c r="D39" s="144">
        <f>D38</f>
        <v>43681</v>
      </c>
      <c r="E39" s="145" t="str">
        <f t="shared" si="2"/>
        <v>日</v>
      </c>
      <c r="F39" s="154"/>
      <c r="G39" s="146" t="s">
        <v>516</v>
      </c>
      <c r="H39" s="122">
        <v>0.625</v>
      </c>
      <c r="I39" s="123"/>
    </row>
    <row r="40" spans="2:47">
      <c r="B40" s="121"/>
      <c r="C40" s="139" t="s">
        <v>514</v>
      </c>
      <c r="D40" s="140">
        <v>43694</v>
      </c>
      <c r="E40" s="141" t="str">
        <f t="shared" si="2"/>
        <v>土</v>
      </c>
      <c r="F40" s="155" t="s">
        <v>612</v>
      </c>
      <c r="G40" s="151" t="s">
        <v>517</v>
      </c>
      <c r="H40" s="120">
        <v>0.5</v>
      </c>
      <c r="I40" s="119" t="s">
        <v>518</v>
      </c>
    </row>
    <row r="41" spans="2:47">
      <c r="B41" s="121"/>
      <c r="C41" s="143" t="str">
        <f>C40</f>
        <v>８月</v>
      </c>
      <c r="D41" s="144">
        <f>D40</f>
        <v>43694</v>
      </c>
      <c r="E41" s="145" t="str">
        <f t="shared" si="2"/>
        <v>土</v>
      </c>
      <c r="F41" s="156"/>
      <c r="G41" s="152" t="s">
        <v>519</v>
      </c>
      <c r="H41" s="122" t="s">
        <v>520</v>
      </c>
      <c r="I41" s="123"/>
    </row>
    <row r="42" spans="2:47">
      <c r="B42" s="121"/>
      <c r="C42" s="139" t="s">
        <v>514</v>
      </c>
      <c r="D42" s="140">
        <v>43695</v>
      </c>
      <c r="E42" s="141" t="str">
        <f t="shared" si="2"/>
        <v>日</v>
      </c>
      <c r="F42" s="155" t="s">
        <v>612</v>
      </c>
      <c r="G42" s="151" t="s">
        <v>517</v>
      </c>
      <c r="H42" s="120">
        <v>0.33333333333333331</v>
      </c>
      <c r="I42" s="119" t="s">
        <v>518</v>
      </c>
      <c r="AA42" s="112" t="s">
        <v>521</v>
      </c>
    </row>
    <row r="43" spans="2:47">
      <c r="B43" s="127"/>
      <c r="C43" s="143" t="str">
        <f>C42</f>
        <v>８月</v>
      </c>
      <c r="D43" s="144">
        <f>D42</f>
        <v>43695</v>
      </c>
      <c r="E43" s="145" t="str">
        <f t="shared" si="2"/>
        <v>日</v>
      </c>
      <c r="F43" s="156"/>
      <c r="G43" s="152" t="s">
        <v>522</v>
      </c>
      <c r="H43" s="122">
        <v>0.5</v>
      </c>
      <c r="I43" s="123"/>
    </row>
    <row r="44" spans="2:47">
      <c r="B44" s="118"/>
      <c r="C44" s="139" t="s">
        <v>523</v>
      </c>
      <c r="D44" s="140">
        <v>43709</v>
      </c>
      <c r="E44" s="141" t="str">
        <f t="shared" si="2"/>
        <v>日</v>
      </c>
      <c r="F44" s="153" t="s">
        <v>611</v>
      </c>
      <c r="G44" s="142" t="s">
        <v>499</v>
      </c>
      <c r="H44" s="120">
        <v>0.29166666666666669</v>
      </c>
      <c r="I44" s="124" t="s">
        <v>500</v>
      </c>
    </row>
    <row r="45" spans="2:47">
      <c r="B45" s="121"/>
      <c r="C45" s="143"/>
      <c r="D45" s="144"/>
      <c r="E45" s="145"/>
      <c r="F45" s="154"/>
      <c r="G45" s="146" t="s">
        <v>524</v>
      </c>
      <c r="H45" s="122">
        <v>0.5</v>
      </c>
      <c r="I45" s="123"/>
    </row>
    <row r="46" spans="2:47">
      <c r="B46" s="121"/>
      <c r="C46" s="139" t="s">
        <v>523</v>
      </c>
      <c r="D46" s="140">
        <v>43716</v>
      </c>
      <c r="E46" s="141" t="str">
        <f>VLOOKUP(WEEKDAY(D46,1),$B$84:$C$90,2)</f>
        <v>日</v>
      </c>
      <c r="F46" s="153" t="s">
        <v>611</v>
      </c>
      <c r="G46" s="142" t="s">
        <v>499</v>
      </c>
      <c r="H46" s="120">
        <v>0.29166666666666669</v>
      </c>
      <c r="I46" s="124" t="s">
        <v>500</v>
      </c>
    </row>
    <row r="47" spans="2:47">
      <c r="B47" s="121"/>
      <c r="C47" s="143"/>
      <c r="D47" s="144"/>
      <c r="E47" s="145"/>
      <c r="F47" s="154"/>
      <c r="G47" s="146" t="s">
        <v>583</v>
      </c>
      <c r="H47" s="122">
        <v>0.625</v>
      </c>
      <c r="I47" s="123"/>
    </row>
    <row r="48" spans="2:47">
      <c r="B48" s="121"/>
      <c r="C48" s="139" t="s">
        <v>523</v>
      </c>
      <c r="D48" s="140">
        <v>43722</v>
      </c>
      <c r="E48" s="141" t="str">
        <f t="shared" ref="E48:E58" si="3">VLOOKUP(WEEKDAY(D48,1),$B$84:$C$90,2)</f>
        <v>土</v>
      </c>
      <c r="F48" s="155" t="s">
        <v>612</v>
      </c>
      <c r="G48" s="151" t="s">
        <v>525</v>
      </c>
      <c r="H48" s="120">
        <v>0.5</v>
      </c>
      <c r="I48" s="119" t="s">
        <v>518</v>
      </c>
    </row>
    <row r="49" spans="2:9">
      <c r="B49" s="121"/>
      <c r="C49" s="143" t="str">
        <f>C48</f>
        <v>９月</v>
      </c>
      <c r="D49" s="144">
        <f>D48</f>
        <v>43722</v>
      </c>
      <c r="E49" s="145" t="str">
        <f t="shared" si="3"/>
        <v>土</v>
      </c>
      <c r="F49" s="156"/>
      <c r="G49" s="152" t="s">
        <v>601</v>
      </c>
      <c r="H49" s="122">
        <v>0.625</v>
      </c>
      <c r="I49" s="123"/>
    </row>
    <row r="50" spans="2:9">
      <c r="B50" s="121"/>
      <c r="C50" s="139" t="s">
        <v>523</v>
      </c>
      <c r="D50" s="140">
        <v>43723</v>
      </c>
      <c r="E50" s="141" t="str">
        <f t="shared" si="3"/>
        <v>日</v>
      </c>
      <c r="F50" s="155" t="s">
        <v>612</v>
      </c>
      <c r="G50" s="151" t="s">
        <v>525</v>
      </c>
      <c r="H50" s="120">
        <v>0.29166666666666669</v>
      </c>
      <c r="I50" s="119" t="s">
        <v>518</v>
      </c>
    </row>
    <row r="51" spans="2:9">
      <c r="B51" s="127"/>
      <c r="C51" s="143" t="str">
        <f>C50</f>
        <v>９月</v>
      </c>
      <c r="D51" s="144">
        <f>D50</f>
        <v>43723</v>
      </c>
      <c r="E51" s="145" t="str">
        <f t="shared" si="3"/>
        <v>日</v>
      </c>
      <c r="F51" s="156"/>
      <c r="G51" s="152" t="s">
        <v>605</v>
      </c>
      <c r="H51" s="122">
        <v>0.625</v>
      </c>
      <c r="I51" s="123"/>
    </row>
    <row r="52" spans="2:9">
      <c r="B52" s="118"/>
      <c r="C52" s="139" t="s">
        <v>526</v>
      </c>
      <c r="D52" s="140">
        <v>43757</v>
      </c>
      <c r="E52" s="141" t="str">
        <f t="shared" si="3"/>
        <v>土</v>
      </c>
      <c r="F52" s="155" t="s">
        <v>612</v>
      </c>
      <c r="G52" s="151" t="s">
        <v>527</v>
      </c>
      <c r="H52" s="120">
        <v>0.5</v>
      </c>
      <c r="I52" s="119" t="s">
        <v>518</v>
      </c>
    </row>
    <row r="53" spans="2:9">
      <c r="B53" s="121"/>
      <c r="C53" s="143" t="str">
        <f>C52</f>
        <v>10月</v>
      </c>
      <c r="D53" s="144">
        <f>D52</f>
        <v>43757</v>
      </c>
      <c r="E53" s="145" t="str">
        <f t="shared" si="3"/>
        <v>土</v>
      </c>
      <c r="F53" s="156"/>
      <c r="G53" s="152" t="s">
        <v>528</v>
      </c>
      <c r="H53" s="122" t="s">
        <v>520</v>
      </c>
      <c r="I53" s="123"/>
    </row>
    <row r="54" spans="2:9">
      <c r="B54" s="121"/>
      <c r="C54" s="139" t="s">
        <v>526</v>
      </c>
      <c r="D54" s="140">
        <v>43758</v>
      </c>
      <c r="E54" s="141" t="str">
        <f t="shared" si="3"/>
        <v>日</v>
      </c>
      <c r="F54" s="155" t="s">
        <v>612</v>
      </c>
      <c r="G54" s="151" t="s">
        <v>508</v>
      </c>
      <c r="H54" s="120" t="s">
        <v>520</v>
      </c>
      <c r="I54" s="119" t="s">
        <v>518</v>
      </c>
    </row>
    <row r="55" spans="2:9">
      <c r="B55" s="121"/>
      <c r="C55" s="143" t="str">
        <f>C54</f>
        <v>10月</v>
      </c>
      <c r="D55" s="144">
        <f>D54</f>
        <v>43758</v>
      </c>
      <c r="E55" s="145" t="str">
        <f t="shared" si="3"/>
        <v>日</v>
      </c>
      <c r="F55" s="156"/>
      <c r="G55" s="152" t="s">
        <v>529</v>
      </c>
      <c r="H55" s="122"/>
      <c r="I55" s="124"/>
    </row>
    <row r="56" spans="2:9">
      <c r="B56" s="121"/>
      <c r="C56" s="139" t="s">
        <v>526</v>
      </c>
      <c r="D56" s="140">
        <v>43758</v>
      </c>
      <c r="E56" s="141" t="str">
        <f t="shared" si="3"/>
        <v>日</v>
      </c>
      <c r="F56" s="153" t="s">
        <v>611</v>
      </c>
      <c r="G56" s="142" t="s">
        <v>530</v>
      </c>
      <c r="H56" s="120" t="s">
        <v>520</v>
      </c>
      <c r="I56" s="119" t="s">
        <v>518</v>
      </c>
    </row>
    <row r="57" spans="2:9">
      <c r="B57" s="121"/>
      <c r="C57" s="143" t="str">
        <f>C56</f>
        <v>10月</v>
      </c>
      <c r="D57" s="144">
        <f>D56</f>
        <v>43758</v>
      </c>
      <c r="E57" s="145" t="str">
        <f t="shared" si="3"/>
        <v>日</v>
      </c>
      <c r="F57" s="154"/>
      <c r="G57" s="146" t="s">
        <v>529</v>
      </c>
      <c r="H57" s="122"/>
      <c r="I57" s="124"/>
    </row>
    <row r="58" spans="2:9">
      <c r="B58" s="121"/>
      <c r="C58" s="139" t="s">
        <v>531</v>
      </c>
      <c r="D58" s="140">
        <v>43779</v>
      </c>
      <c r="E58" s="141" t="str">
        <f t="shared" si="3"/>
        <v>日</v>
      </c>
      <c r="F58" s="153" t="s">
        <v>611</v>
      </c>
      <c r="G58" s="142" t="s">
        <v>515</v>
      </c>
      <c r="H58" s="120" t="s">
        <v>520</v>
      </c>
      <c r="I58" s="119" t="s">
        <v>518</v>
      </c>
    </row>
    <row r="59" spans="2:9">
      <c r="B59" s="121"/>
      <c r="C59" s="143"/>
      <c r="D59" s="144"/>
      <c r="E59" s="145"/>
      <c r="F59" s="154"/>
      <c r="G59" s="146" t="s">
        <v>602</v>
      </c>
      <c r="H59" s="122"/>
      <c r="I59" s="123"/>
    </row>
    <row r="60" spans="2:9">
      <c r="B60" s="121"/>
      <c r="C60" s="139" t="s">
        <v>532</v>
      </c>
      <c r="D60" s="140">
        <v>43800</v>
      </c>
      <c r="E60" s="141" t="str">
        <f t="shared" ref="E60" si="4">VLOOKUP(WEEKDAY(D60,1),$B$84:$C$90,2)</f>
        <v>日</v>
      </c>
      <c r="F60" s="153" t="s">
        <v>611</v>
      </c>
      <c r="G60" s="142" t="s">
        <v>533</v>
      </c>
      <c r="H60" s="120">
        <v>0.29166666666666669</v>
      </c>
      <c r="I60" s="119" t="s">
        <v>609</v>
      </c>
    </row>
    <row r="61" spans="2:9">
      <c r="B61" s="121"/>
      <c r="C61" s="143" t="str">
        <f>C60</f>
        <v>12月</v>
      </c>
      <c r="D61" s="144">
        <f>D60</f>
        <v>43800</v>
      </c>
      <c r="E61" s="145" t="str">
        <f>VLOOKUP(WEEKDAY(D61,1),$B$84:$C$90,2)</f>
        <v>日</v>
      </c>
      <c r="F61" s="154"/>
      <c r="G61" s="146" t="s">
        <v>534</v>
      </c>
      <c r="H61" s="122">
        <v>0.5</v>
      </c>
      <c r="I61" s="123"/>
    </row>
    <row r="62" spans="2:9">
      <c r="B62" s="118" t="s">
        <v>535</v>
      </c>
      <c r="C62" s="139" t="s">
        <v>536</v>
      </c>
      <c r="D62" s="140">
        <v>43850</v>
      </c>
      <c r="E62" s="141" t="str">
        <f t="shared" ref="E62" si="5">VLOOKUP(WEEKDAY(D62,1),$B$84:$C$90,2)</f>
        <v>月</v>
      </c>
      <c r="F62" s="153" t="s">
        <v>611</v>
      </c>
      <c r="G62" s="142" t="s">
        <v>497</v>
      </c>
      <c r="H62" s="120">
        <v>0.29166666666666669</v>
      </c>
      <c r="I62" s="119" t="s">
        <v>609</v>
      </c>
    </row>
    <row r="63" spans="2:9">
      <c r="B63" s="121"/>
      <c r="C63" s="143" t="str">
        <f>C62</f>
        <v>１月</v>
      </c>
      <c r="D63" s="144">
        <f>D62</f>
        <v>43850</v>
      </c>
      <c r="E63" s="145" t="str">
        <f>VLOOKUP(WEEKDAY(D63,1),$B$84:$C$90,2)</f>
        <v>月</v>
      </c>
      <c r="F63" s="154"/>
      <c r="G63" s="146" t="s">
        <v>537</v>
      </c>
      <c r="H63" s="122">
        <v>0.5</v>
      </c>
      <c r="I63" s="123"/>
    </row>
    <row r="64" spans="2:9">
      <c r="B64" s="121"/>
      <c r="C64" s="139" t="s">
        <v>538</v>
      </c>
      <c r="D64" s="140">
        <v>43863</v>
      </c>
      <c r="E64" s="141" t="str">
        <f t="shared" ref="E64" si="6">VLOOKUP(WEEKDAY(D64,1),$B$84:$C$90,2)</f>
        <v>日</v>
      </c>
      <c r="F64" s="153" t="s">
        <v>611</v>
      </c>
      <c r="G64" s="142" t="s">
        <v>497</v>
      </c>
      <c r="H64" s="120">
        <v>0.29166666666666669</v>
      </c>
      <c r="I64" s="119" t="s">
        <v>609</v>
      </c>
    </row>
    <row r="65" spans="2:9">
      <c r="B65" s="121"/>
      <c r="C65" s="143" t="str">
        <f>C64</f>
        <v>２月</v>
      </c>
      <c r="D65" s="144">
        <f>D64</f>
        <v>43863</v>
      </c>
      <c r="E65" s="145" t="str">
        <f>VLOOKUP(WEEKDAY(D65,1),$B$84:$C$90,2)</f>
        <v>日</v>
      </c>
      <c r="F65" s="154"/>
      <c r="G65" s="146" t="s">
        <v>537</v>
      </c>
      <c r="H65" s="122">
        <v>0.5</v>
      </c>
      <c r="I65" s="123"/>
    </row>
    <row r="66" spans="2:9">
      <c r="B66" s="121"/>
      <c r="C66" s="139" t="s">
        <v>538</v>
      </c>
      <c r="D66" s="140">
        <v>43870</v>
      </c>
      <c r="E66" s="141" t="str">
        <f t="shared" ref="E66" si="7">VLOOKUP(WEEKDAY(D66,1),$B$84:$C$90,2)</f>
        <v>日</v>
      </c>
      <c r="F66" s="155" t="s">
        <v>612</v>
      </c>
      <c r="G66" s="151" t="s">
        <v>539</v>
      </c>
      <c r="H66" s="120">
        <v>0.29166666666666669</v>
      </c>
      <c r="I66" s="119" t="s">
        <v>609</v>
      </c>
    </row>
    <row r="67" spans="2:9">
      <c r="B67" s="121"/>
      <c r="C67" s="143" t="str">
        <f>C66</f>
        <v>２月</v>
      </c>
      <c r="D67" s="144">
        <f>D66</f>
        <v>43870</v>
      </c>
      <c r="E67" s="145" t="str">
        <f>VLOOKUP(WEEKDAY(D67,1),$B$84:$C$90,2)</f>
        <v>日</v>
      </c>
      <c r="F67" s="156"/>
      <c r="G67" s="152" t="s">
        <v>540</v>
      </c>
      <c r="H67" s="122">
        <v>0.66666666666666663</v>
      </c>
      <c r="I67" s="123"/>
    </row>
    <row r="68" spans="2:9">
      <c r="B68" s="121"/>
      <c r="C68" s="139" t="s">
        <v>538</v>
      </c>
      <c r="D68" s="140">
        <v>43870</v>
      </c>
      <c r="E68" s="141" t="str">
        <f t="shared" ref="E68" si="8">VLOOKUP(WEEKDAY(D68,1),$B$84:$C$90,2)</f>
        <v>日</v>
      </c>
      <c r="F68" s="155" t="s">
        <v>612</v>
      </c>
      <c r="G68" s="151" t="s">
        <v>541</v>
      </c>
      <c r="H68" s="120">
        <v>0.29166666666666669</v>
      </c>
      <c r="I68" s="119" t="s">
        <v>609</v>
      </c>
    </row>
    <row r="69" spans="2:9">
      <c r="B69" s="121"/>
      <c r="C69" s="143" t="str">
        <f>C68</f>
        <v>２月</v>
      </c>
      <c r="D69" s="144">
        <f>D68</f>
        <v>43870</v>
      </c>
      <c r="E69" s="145" t="str">
        <f>VLOOKUP(WEEKDAY(D69,1),$B$84:$C$90,2)</f>
        <v>日</v>
      </c>
      <c r="F69" s="156"/>
      <c r="G69" s="152" t="s">
        <v>540</v>
      </c>
      <c r="H69" s="122">
        <v>0.66666666666666663</v>
      </c>
      <c r="I69" s="123"/>
    </row>
    <row r="70" spans="2:9">
      <c r="B70" s="161" t="s">
        <v>542</v>
      </c>
      <c r="C70" s="139" t="s">
        <v>538</v>
      </c>
      <c r="D70" s="140">
        <v>43870</v>
      </c>
      <c r="E70" s="141" t="str">
        <f t="shared" ref="E70" si="9">VLOOKUP(WEEKDAY(D70,1),$B$84:$C$90,2)</f>
        <v>日</v>
      </c>
      <c r="F70" s="153" t="s">
        <v>611</v>
      </c>
      <c r="G70" s="142" t="s">
        <v>530</v>
      </c>
      <c r="H70" s="120">
        <v>0.29166666666666669</v>
      </c>
      <c r="I70" s="119" t="s">
        <v>609</v>
      </c>
    </row>
    <row r="71" spans="2:9">
      <c r="B71" s="162"/>
      <c r="C71" s="143" t="str">
        <f>C70</f>
        <v>２月</v>
      </c>
      <c r="D71" s="144">
        <f>D70</f>
        <v>43870</v>
      </c>
      <c r="E71" s="145" t="str">
        <f>VLOOKUP(WEEKDAY(D71,1),$B$84:$C$90,2)</f>
        <v>日</v>
      </c>
      <c r="F71" s="154"/>
      <c r="G71" s="146" t="s">
        <v>540</v>
      </c>
      <c r="H71" s="122">
        <v>0.66666666666666663</v>
      </c>
      <c r="I71" s="123"/>
    </row>
    <row r="72" spans="2:9">
      <c r="B72" s="128" t="s">
        <v>543</v>
      </c>
      <c r="C72" s="129"/>
      <c r="D72" s="130"/>
      <c r="E72" s="130"/>
      <c r="F72" s="130"/>
      <c r="G72" s="131"/>
      <c r="H72" s="132"/>
      <c r="I72" s="133"/>
    </row>
    <row r="73" spans="2:9">
      <c r="B73" s="134" t="s">
        <v>542</v>
      </c>
      <c r="C73" s="112" t="s">
        <v>544</v>
      </c>
      <c r="D73" s="112"/>
      <c r="E73" s="112"/>
      <c r="F73" s="112"/>
      <c r="G73" s="112"/>
      <c r="H73" s="135"/>
      <c r="I73" s="112"/>
    </row>
    <row r="74" spans="2:9">
      <c r="B74" s="134"/>
      <c r="C74" s="112"/>
      <c r="D74" s="112"/>
      <c r="E74" s="112"/>
      <c r="F74" s="112"/>
      <c r="G74" s="112"/>
      <c r="H74" s="135"/>
      <c r="I74" s="112"/>
    </row>
    <row r="75" spans="2:9">
      <c r="B75" s="112" t="s">
        <v>608</v>
      </c>
      <c r="D75" s="112"/>
      <c r="E75" s="112"/>
      <c r="F75" s="112"/>
      <c r="G75" s="112"/>
      <c r="H75" s="135"/>
      <c r="I75" s="112"/>
    </row>
    <row r="76" spans="2:9">
      <c r="B76" s="112" t="s">
        <v>584</v>
      </c>
      <c r="E76" s="112"/>
      <c r="F76" s="112"/>
      <c r="G76" s="112" t="s">
        <v>585</v>
      </c>
      <c r="H76" s="135"/>
      <c r="I76" s="112"/>
    </row>
    <row r="77" spans="2:9">
      <c r="B77" s="112" t="s">
        <v>586</v>
      </c>
      <c r="E77" s="112"/>
      <c r="F77" s="112"/>
      <c r="G77" s="112" t="s">
        <v>589</v>
      </c>
      <c r="H77" s="135"/>
      <c r="I77" s="112"/>
    </row>
    <row r="78" spans="2:9">
      <c r="B78" s="112" t="s">
        <v>590</v>
      </c>
      <c r="E78" s="112"/>
      <c r="F78" s="112"/>
      <c r="G78" s="112" t="s">
        <v>591</v>
      </c>
      <c r="H78" s="135"/>
      <c r="I78" s="112"/>
    </row>
    <row r="79" spans="2:9">
      <c r="B79" s="112" t="s">
        <v>592</v>
      </c>
      <c r="E79" s="112"/>
      <c r="F79" s="112"/>
      <c r="G79" s="112" t="s">
        <v>593</v>
      </c>
      <c r="H79" s="135"/>
      <c r="I79" s="112"/>
    </row>
    <row r="80" spans="2:9">
      <c r="B80" s="112" t="s">
        <v>594</v>
      </c>
      <c r="E80" s="112"/>
      <c r="F80" s="112"/>
      <c r="G80" s="112" t="s">
        <v>595</v>
      </c>
      <c r="H80" s="135"/>
      <c r="I80" s="112"/>
    </row>
    <row r="81" spans="2:9">
      <c r="B81" s="112"/>
      <c r="C81" s="112"/>
      <c r="D81" s="112"/>
      <c r="E81" s="112"/>
      <c r="F81" s="112"/>
      <c r="G81" s="112"/>
      <c r="H81" s="135"/>
      <c r="I81" s="112"/>
    </row>
    <row r="82" spans="2:9">
      <c r="B82" s="112"/>
      <c r="C82" s="112"/>
      <c r="D82" s="112"/>
      <c r="E82" s="112"/>
      <c r="F82" s="112"/>
      <c r="G82" s="112"/>
      <c r="H82" s="135"/>
      <c r="I82" s="112"/>
    </row>
    <row r="83" spans="2:9">
      <c r="B83" s="112"/>
      <c r="C83" s="112"/>
      <c r="D83" s="112"/>
      <c r="E83" s="112"/>
      <c r="F83" s="112"/>
      <c r="G83" s="112"/>
      <c r="H83" s="135"/>
      <c r="I83" s="112"/>
    </row>
    <row r="84" spans="2:9">
      <c r="B84" s="136">
        <v>1</v>
      </c>
      <c r="C84" s="136" t="s">
        <v>0</v>
      </c>
      <c r="D84" s="112"/>
      <c r="E84" s="112"/>
      <c r="F84" s="112"/>
      <c r="G84" s="112"/>
      <c r="H84" s="135"/>
      <c r="I84" s="112"/>
    </row>
    <row r="85" spans="2:9">
      <c r="B85" s="136">
        <v>2</v>
      </c>
      <c r="C85" s="136" t="s">
        <v>1</v>
      </c>
      <c r="D85" s="112"/>
      <c r="E85" s="112"/>
      <c r="F85" s="112"/>
      <c r="G85" s="112"/>
      <c r="H85" s="135"/>
      <c r="I85" s="112"/>
    </row>
    <row r="86" spans="2:9">
      <c r="B86" s="136">
        <v>3</v>
      </c>
      <c r="C86" s="136" t="s">
        <v>2</v>
      </c>
      <c r="D86" s="112"/>
      <c r="E86" s="112"/>
      <c r="F86" s="112"/>
      <c r="G86" s="112"/>
      <c r="H86" s="135"/>
      <c r="I86" s="112"/>
    </row>
    <row r="87" spans="2:9">
      <c r="B87" s="136">
        <v>4</v>
      </c>
      <c r="C87" s="136" t="s">
        <v>5</v>
      </c>
      <c r="D87" s="112"/>
      <c r="E87" s="112"/>
      <c r="F87" s="112"/>
      <c r="G87" s="112"/>
      <c r="H87" s="135"/>
      <c r="I87" s="112"/>
    </row>
    <row r="88" spans="2:9">
      <c r="B88" s="136">
        <v>5</v>
      </c>
      <c r="C88" s="136" t="s">
        <v>7</v>
      </c>
      <c r="D88" s="112"/>
      <c r="E88" s="112"/>
      <c r="F88" s="112"/>
      <c r="G88" s="112"/>
      <c r="H88" s="135"/>
      <c r="I88" s="112"/>
    </row>
    <row r="89" spans="2:9">
      <c r="B89" s="136">
        <v>6</v>
      </c>
      <c r="C89" s="136" t="s">
        <v>8</v>
      </c>
      <c r="D89" s="112"/>
      <c r="E89" s="112"/>
      <c r="F89" s="112"/>
      <c r="G89" s="112"/>
      <c r="H89" s="135"/>
      <c r="I89" s="112"/>
    </row>
    <row r="90" spans="2:9">
      <c r="B90" s="136">
        <v>7</v>
      </c>
      <c r="C90" s="136" t="s">
        <v>9</v>
      </c>
      <c r="D90" s="112"/>
      <c r="E90" s="112"/>
      <c r="F90" s="112"/>
      <c r="G90" s="112"/>
      <c r="H90" s="135"/>
      <c r="I90" s="112"/>
    </row>
    <row r="91" spans="2:9">
      <c r="B91" s="112"/>
      <c r="C91" s="112"/>
      <c r="D91" s="112"/>
      <c r="E91" s="112"/>
      <c r="F91" s="112"/>
      <c r="G91" s="112"/>
      <c r="H91" s="135"/>
      <c r="I91" s="112"/>
    </row>
    <row r="92" spans="2:9">
      <c r="B92" s="112"/>
      <c r="C92" s="112"/>
      <c r="D92" s="112"/>
      <c r="E92" s="112"/>
      <c r="F92" s="112"/>
      <c r="G92" s="112"/>
      <c r="H92" s="135"/>
      <c r="I92" s="112"/>
    </row>
    <row r="93" spans="2:9">
      <c r="B93" s="112"/>
      <c r="C93" s="112"/>
      <c r="D93" s="112"/>
      <c r="E93" s="112"/>
      <c r="F93" s="112"/>
      <c r="G93" s="112"/>
      <c r="H93" s="135"/>
      <c r="I93" s="112"/>
    </row>
    <row r="94" spans="2:9">
      <c r="B94" s="112"/>
      <c r="C94" s="112"/>
      <c r="D94" s="112"/>
      <c r="E94" s="112"/>
      <c r="F94" s="112"/>
      <c r="G94" s="112"/>
      <c r="H94" s="135"/>
      <c r="I94" s="112"/>
    </row>
    <row r="95" spans="2:9">
      <c r="B95" s="112"/>
      <c r="C95" s="112"/>
      <c r="D95" s="112"/>
      <c r="E95" s="112"/>
      <c r="F95" s="112"/>
      <c r="G95" s="112"/>
      <c r="H95" s="135"/>
      <c r="I95" s="112"/>
    </row>
    <row r="96" spans="2:9">
      <c r="B96" s="112"/>
      <c r="C96" s="112"/>
      <c r="D96" s="112"/>
      <c r="E96" s="112"/>
      <c r="F96" s="112"/>
      <c r="G96" s="112"/>
      <c r="H96" s="135"/>
      <c r="I96" s="112"/>
    </row>
    <row r="97" spans="2:9">
      <c r="B97" s="112"/>
      <c r="C97" s="112"/>
      <c r="D97" s="112"/>
      <c r="E97" s="112"/>
      <c r="F97" s="112"/>
      <c r="G97" s="112"/>
      <c r="H97" s="135"/>
      <c r="I97" s="112"/>
    </row>
    <row r="98" spans="2:9">
      <c r="B98" s="112"/>
      <c r="C98" s="112"/>
      <c r="D98" s="112"/>
      <c r="E98" s="112"/>
      <c r="F98" s="112"/>
      <c r="G98" s="112"/>
      <c r="H98" s="135"/>
      <c r="I98" s="112"/>
    </row>
    <row r="99" spans="2:9">
      <c r="B99" s="112"/>
      <c r="C99" s="112"/>
      <c r="D99" s="112"/>
      <c r="E99" s="112"/>
      <c r="F99" s="112"/>
      <c r="G99" s="112"/>
      <c r="H99" s="135"/>
      <c r="I99" s="112"/>
    </row>
    <row r="100" spans="2:9">
      <c r="B100" s="112"/>
      <c r="C100" s="112"/>
      <c r="D100" s="112"/>
      <c r="E100" s="112"/>
      <c r="F100" s="112"/>
      <c r="G100" s="112"/>
      <c r="H100" s="135"/>
      <c r="I100" s="112"/>
    </row>
    <row r="101" spans="2:9">
      <c r="B101" s="112"/>
      <c r="C101" s="112"/>
      <c r="D101" s="112"/>
      <c r="E101" s="112"/>
      <c r="F101" s="112"/>
      <c r="G101" s="112"/>
      <c r="H101" s="135"/>
      <c r="I101" s="112"/>
    </row>
    <row r="102" spans="2:9">
      <c r="B102" s="112"/>
      <c r="C102" s="112"/>
      <c r="D102" s="112"/>
      <c r="E102" s="112"/>
      <c r="F102" s="112"/>
      <c r="G102" s="112"/>
      <c r="H102" s="135"/>
      <c r="I102" s="112"/>
    </row>
    <row r="103" spans="2:9">
      <c r="B103" s="112"/>
      <c r="C103" s="112"/>
      <c r="D103" s="112"/>
      <c r="E103" s="112"/>
      <c r="F103" s="112"/>
      <c r="G103" s="112"/>
      <c r="H103" s="135"/>
      <c r="I103" s="112"/>
    </row>
    <row r="104" spans="2:9">
      <c r="B104" s="112"/>
      <c r="C104" s="112"/>
      <c r="D104" s="112"/>
      <c r="E104" s="112"/>
      <c r="F104" s="112"/>
      <c r="G104" s="112"/>
      <c r="H104" s="135"/>
      <c r="I104" s="112"/>
    </row>
    <row r="105" spans="2:9">
      <c r="B105" s="112"/>
      <c r="C105" s="112"/>
      <c r="D105" s="112"/>
      <c r="E105" s="112"/>
      <c r="F105" s="112"/>
      <c r="G105" s="112"/>
      <c r="H105" s="135"/>
      <c r="I105" s="112"/>
    </row>
    <row r="106" spans="2:9">
      <c r="B106" s="112"/>
      <c r="C106" s="112"/>
      <c r="D106" s="112"/>
      <c r="E106" s="112"/>
      <c r="F106" s="112"/>
      <c r="G106" s="112"/>
      <c r="H106" s="135"/>
      <c r="I106" s="112"/>
    </row>
    <row r="107" spans="2:9">
      <c r="B107" s="112"/>
      <c r="C107" s="112"/>
      <c r="D107" s="112"/>
      <c r="E107" s="112"/>
      <c r="F107" s="112"/>
      <c r="G107" s="112"/>
      <c r="H107" s="135"/>
      <c r="I107" s="112"/>
    </row>
    <row r="108" spans="2:9">
      <c r="B108" s="112"/>
      <c r="C108" s="112"/>
      <c r="D108" s="112"/>
      <c r="E108" s="112"/>
      <c r="F108" s="112"/>
      <c r="G108" s="112"/>
      <c r="H108" s="135"/>
      <c r="I108" s="112"/>
    </row>
    <row r="109" spans="2:9">
      <c r="B109" s="112"/>
      <c r="C109" s="112"/>
      <c r="D109" s="112"/>
      <c r="E109" s="112"/>
      <c r="F109" s="112"/>
      <c r="G109" s="112"/>
      <c r="H109" s="135"/>
      <c r="I109" s="112"/>
    </row>
    <row r="110" spans="2:9">
      <c r="B110" s="112"/>
      <c r="C110" s="112"/>
      <c r="D110" s="112"/>
      <c r="E110" s="112"/>
      <c r="F110" s="112"/>
      <c r="G110" s="112"/>
      <c r="H110" s="135"/>
      <c r="I110" s="112"/>
    </row>
    <row r="111" spans="2:9">
      <c r="B111" s="112"/>
      <c r="C111" s="112"/>
      <c r="D111" s="112"/>
      <c r="E111" s="112"/>
      <c r="F111" s="112"/>
      <c r="G111" s="112"/>
      <c r="H111" s="135"/>
      <c r="I111" s="112"/>
    </row>
    <row r="112" spans="2:9">
      <c r="B112" s="112"/>
      <c r="C112" s="112"/>
      <c r="D112" s="112"/>
      <c r="E112" s="112"/>
      <c r="F112" s="112"/>
      <c r="G112" s="112"/>
      <c r="H112" s="135"/>
      <c r="I112" s="112"/>
    </row>
    <row r="113" spans="2:9">
      <c r="B113" s="112"/>
      <c r="C113" s="112"/>
      <c r="D113" s="112"/>
      <c r="E113" s="112"/>
      <c r="F113" s="112"/>
      <c r="G113" s="112"/>
      <c r="H113" s="135"/>
      <c r="I113" s="112"/>
    </row>
    <row r="114" spans="2:9">
      <c r="B114" s="112"/>
      <c r="C114" s="112"/>
      <c r="D114" s="112"/>
      <c r="E114" s="112"/>
      <c r="F114" s="112"/>
      <c r="G114" s="112"/>
      <c r="H114" s="135"/>
      <c r="I114" s="112"/>
    </row>
    <row r="115" spans="2:9">
      <c r="B115" s="112"/>
      <c r="C115" s="112"/>
      <c r="D115" s="112"/>
      <c r="E115" s="112"/>
      <c r="F115" s="112"/>
      <c r="G115" s="112"/>
      <c r="H115" s="135"/>
      <c r="I115" s="112"/>
    </row>
    <row r="116" spans="2:9">
      <c r="B116" s="112"/>
      <c r="C116" s="112"/>
      <c r="D116" s="112"/>
      <c r="E116" s="112"/>
      <c r="F116" s="112"/>
      <c r="G116" s="112"/>
      <c r="H116" s="135"/>
      <c r="I116" s="112"/>
    </row>
    <row r="117" spans="2:9">
      <c r="B117" s="112"/>
      <c r="C117" s="112"/>
      <c r="D117" s="112"/>
      <c r="E117" s="112"/>
      <c r="F117" s="112"/>
      <c r="G117" s="112"/>
      <c r="H117" s="135"/>
      <c r="I117" s="112"/>
    </row>
    <row r="118" spans="2:9">
      <c r="B118" s="112"/>
      <c r="C118" s="112"/>
      <c r="D118" s="112"/>
      <c r="E118" s="112"/>
      <c r="F118" s="112"/>
      <c r="G118" s="112"/>
      <c r="H118" s="135"/>
      <c r="I118" s="112"/>
    </row>
    <row r="119" spans="2:9">
      <c r="G119" s="112"/>
    </row>
  </sheetData>
  <mergeCells count="42">
    <mergeCell ref="H1:I1"/>
    <mergeCell ref="B7:I7"/>
    <mergeCell ref="B70:B71"/>
    <mergeCell ref="B9:I9"/>
    <mergeCell ref="B3:G3"/>
    <mergeCell ref="B4:G4"/>
    <mergeCell ref="B2:G2"/>
    <mergeCell ref="B5:G5"/>
    <mergeCell ref="B11:I11"/>
    <mergeCell ref="B12:E12"/>
    <mergeCell ref="F12:G12"/>
    <mergeCell ref="I12:I13"/>
    <mergeCell ref="B13:E13"/>
    <mergeCell ref="F14:F15"/>
    <mergeCell ref="F16:F17"/>
    <mergeCell ref="F18:F19"/>
    <mergeCell ref="F20:F21"/>
    <mergeCell ref="F22:F23"/>
    <mergeCell ref="F24:F25"/>
    <mergeCell ref="F26:F27"/>
    <mergeCell ref="F52:F53"/>
    <mergeCell ref="F28:F29"/>
    <mergeCell ref="F30:F31"/>
    <mergeCell ref="F32:F33"/>
    <mergeCell ref="F34:F35"/>
    <mergeCell ref="F36:F37"/>
    <mergeCell ref="F70:F71"/>
    <mergeCell ref="F54:F55"/>
    <mergeCell ref="F66:F67"/>
    <mergeCell ref="F68:F69"/>
    <mergeCell ref="F38:F39"/>
    <mergeCell ref="F44:F45"/>
    <mergeCell ref="F46:F47"/>
    <mergeCell ref="F56:F57"/>
    <mergeCell ref="F58:F59"/>
    <mergeCell ref="F60:F61"/>
    <mergeCell ref="F62:F63"/>
    <mergeCell ref="F64:F65"/>
    <mergeCell ref="F40:F41"/>
    <mergeCell ref="F42:F43"/>
    <mergeCell ref="F48:F49"/>
    <mergeCell ref="F50:F51"/>
  </mergeCells>
  <phoneticPr fontId="3"/>
  <dataValidations count="1">
    <dataValidation imeMode="on" allowBlank="1" showInputMessage="1" showErrorMessage="1" sqref="G25 G16:G23 G26:I27 H16:I25 G28:G72 G14:I15 H28:I71"/>
  </dataValidations>
  <printOptions horizontalCentered="1"/>
  <pageMargins left="0.59055118110236227" right="0.59055118110236227" top="0.59055118110236227" bottom="0.59055118110236227" header="0.51181102362204722" footer="0.51181102362204722"/>
  <pageSetup paperSize="9" fitToHeight="2" orientation="portrait" horizontalDpi="300" verticalDpi="300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8"/>
  <sheetViews>
    <sheetView tabSelected="1" zoomScaleNormal="100" workbookViewId="0">
      <pane xSplit="10" ySplit="2" topLeftCell="K207" activePane="bottomRight" state="frozen"/>
      <selection pane="topRight" activeCell="H1" sqref="H1"/>
      <selection pane="bottomLeft" activeCell="A3" sqref="A3"/>
      <selection pane="bottomRight" activeCell="I202" sqref="I202"/>
    </sheetView>
  </sheetViews>
  <sheetFormatPr defaultColWidth="9" defaultRowHeight="13.5"/>
  <cols>
    <col min="1" max="3" width="3.25" style="39" customWidth="1"/>
    <col min="4" max="4" width="3.125" style="201" bestFit="1" customWidth="1"/>
    <col min="5" max="5" width="7.5" style="84" customWidth="1"/>
    <col min="6" max="6" width="2.5" style="39" customWidth="1"/>
    <col min="7" max="7" width="23.625" style="102" customWidth="1"/>
    <col min="8" max="8" width="21.5" style="102" customWidth="1"/>
    <col min="9" max="9" width="25.5" style="102" customWidth="1"/>
    <col min="10" max="10" width="2.25" style="40" customWidth="1"/>
    <col min="11" max="17" width="12.75" style="40" customWidth="1"/>
    <col min="18" max="18" width="22.625" style="40" customWidth="1"/>
    <col min="19" max="22" width="12.75" style="40" customWidth="1"/>
    <col min="23" max="16384" width="9" style="40"/>
  </cols>
  <sheetData>
    <row r="1" spans="1:22" ht="18.75">
      <c r="A1" s="38" t="s">
        <v>597</v>
      </c>
      <c r="K1" s="177" t="s">
        <v>15</v>
      </c>
      <c r="L1" s="177"/>
      <c r="M1" s="178" t="s">
        <v>14</v>
      </c>
      <c r="N1" s="178"/>
      <c r="O1" s="178"/>
      <c r="P1" s="178"/>
      <c r="Q1" s="178"/>
      <c r="R1" s="179" t="s">
        <v>21</v>
      </c>
      <c r="S1" s="179"/>
      <c r="T1" s="179"/>
      <c r="U1" s="179"/>
      <c r="V1" s="179"/>
    </row>
    <row r="2" spans="1:22" ht="21">
      <c r="A2" s="41" t="s">
        <v>24</v>
      </c>
      <c r="B2" s="42" t="s">
        <v>25</v>
      </c>
      <c r="C2" s="180" t="s">
        <v>26</v>
      </c>
      <c r="D2" s="181"/>
      <c r="E2" s="182"/>
      <c r="F2" s="43"/>
      <c r="G2" s="103" t="s">
        <v>15</v>
      </c>
      <c r="H2" s="104" t="s">
        <v>14</v>
      </c>
      <c r="I2" s="105" t="s">
        <v>21</v>
      </c>
      <c r="K2" s="101" t="s">
        <v>182</v>
      </c>
      <c r="L2" s="101" t="s">
        <v>427</v>
      </c>
      <c r="M2" s="44" t="s">
        <v>23</v>
      </c>
      <c r="N2" s="44" t="s">
        <v>452</v>
      </c>
      <c r="O2" s="44" t="s">
        <v>463</v>
      </c>
      <c r="P2" s="44" t="s">
        <v>22</v>
      </c>
      <c r="Q2" s="44" t="s">
        <v>640</v>
      </c>
      <c r="R2" s="98" t="s">
        <v>549</v>
      </c>
      <c r="S2" s="108" t="s">
        <v>550</v>
      </c>
      <c r="T2" s="98" t="s">
        <v>551</v>
      </c>
      <c r="U2" s="99" t="s">
        <v>179</v>
      </c>
      <c r="V2" s="98" t="s">
        <v>255</v>
      </c>
    </row>
    <row r="3" spans="1:22" ht="22.5">
      <c r="A3" s="45">
        <v>43556</v>
      </c>
      <c r="B3" s="46">
        <f>A3</f>
        <v>43556</v>
      </c>
      <c r="C3" s="47" t="str">
        <f>VLOOKUP(WEEKDAY(B3,1),Cal_Base!$A$2:$B$8,2)</f>
        <v>月</v>
      </c>
      <c r="D3" s="202" t="str">
        <f>IF(ISERROR(VLOOKUP(A3,Cal_Base!$A$11:$D$36,2,FALSE))," ",VLOOKUP(A3,Cal_Base!$A$11:$D$36,2,FALSE))</f>
        <v xml:space="preserve"> </v>
      </c>
      <c r="E3" s="199" t="str">
        <f>IF(ISERROR(VLOOKUP(A3,Cal_Base!$A$11:$D$36,3,FALSE))," ",VLOOKUP(A3,Cal_Base!$A$11:$D$36,3,FALSE))</f>
        <v xml:space="preserve"> </v>
      </c>
      <c r="F3" s="47" t="str">
        <f>IF(ISERROR(VLOOKUP(A3,Cal_Base!$A$11:$D$36,4,FALSE))," ",VLOOKUP(A3,Cal_Base!$A$11:$D$36,4,FALSE))</f>
        <v xml:space="preserve"> </v>
      </c>
      <c r="G3" s="106" t="str">
        <f t="shared" ref="G3:G66" si="0">IF(E3=" ",K3&amp;L3,E3&amp;K3&amp;L3)</f>
        <v xml:space="preserve">新元号発表
</v>
      </c>
      <c r="H3" s="106" t="str">
        <f t="shared" ref="H3:H66" si="1">M3&amp;N3&amp;O3&amp;P3&amp;Q3</f>
        <v/>
      </c>
      <c r="I3" s="106" t="str">
        <f>R3&amp;S3&amp;T3&amp;U3&amp;V3</f>
        <v/>
      </c>
      <c r="K3" s="48" t="s">
        <v>254</v>
      </c>
      <c r="L3" s="48"/>
      <c r="M3" s="48"/>
      <c r="N3" s="48"/>
      <c r="O3" s="48"/>
      <c r="P3" s="48"/>
      <c r="Q3" s="48"/>
      <c r="R3" s="49"/>
      <c r="S3" s="48"/>
      <c r="T3" s="100"/>
      <c r="U3" s="48"/>
      <c r="V3" s="48"/>
    </row>
    <row r="4" spans="1:22">
      <c r="A4" s="45">
        <f>A3+1</f>
        <v>43557</v>
      </c>
      <c r="B4" s="46">
        <f t="shared" ref="B4:B67" si="2">A4</f>
        <v>43557</v>
      </c>
      <c r="C4" s="47" t="str">
        <f>VLOOKUP(WEEKDAY(B4,1),Cal_Base!$A$2:$B$8,2)</f>
        <v>火</v>
      </c>
      <c r="D4" s="202" t="str">
        <f>IF(ISERROR(VLOOKUP(A4,Cal_Base!$A$11:$D$36,2,FALSE))," ",VLOOKUP(A4,Cal_Base!$A$11:$D$36,2,FALSE))</f>
        <v xml:space="preserve"> </v>
      </c>
      <c r="E4" s="199" t="str">
        <f>IF(ISERROR(VLOOKUP(A4,Cal_Base!$A$11:$D$36,3,FALSE))," ",VLOOKUP(A4,Cal_Base!$A$11:$D$36,3,FALSE))</f>
        <v xml:space="preserve"> </v>
      </c>
      <c r="F4" s="47" t="str">
        <f>IF(ISERROR(VLOOKUP(A4,Cal_Base!$A$11:$D$36,4,FALSE))," ",VLOOKUP(A4,Cal_Base!$A$11:$D$36,4,FALSE))</f>
        <v xml:space="preserve"> </v>
      </c>
      <c r="G4" s="106" t="str">
        <f t="shared" si="0"/>
        <v/>
      </c>
      <c r="H4" s="106" t="str">
        <f t="shared" si="1"/>
        <v/>
      </c>
      <c r="I4" s="106" t="str">
        <f t="shared" ref="I4:I32" si="3">R4&amp;S4&amp;T4&amp;U4&amp;V4</f>
        <v/>
      </c>
      <c r="K4" s="48"/>
      <c r="L4" s="48"/>
      <c r="M4" s="48"/>
      <c r="N4" s="48"/>
      <c r="O4" s="48"/>
      <c r="P4" s="48"/>
      <c r="Q4" s="48"/>
      <c r="R4" s="49"/>
      <c r="S4" s="48"/>
      <c r="T4" s="100"/>
      <c r="U4" s="48"/>
      <c r="V4" s="48"/>
    </row>
    <row r="5" spans="1:22">
      <c r="A5" s="45">
        <f t="shared" ref="A5:A68" si="4">A4+1</f>
        <v>43558</v>
      </c>
      <c r="B5" s="46">
        <f t="shared" si="2"/>
        <v>43558</v>
      </c>
      <c r="C5" s="47" t="str">
        <f>VLOOKUP(WEEKDAY(B5,1),Cal_Base!$A$2:$B$8,2)</f>
        <v>水</v>
      </c>
      <c r="D5" s="202" t="str">
        <f>IF(ISERROR(VLOOKUP(A5,Cal_Base!$A$11:$D$36,2,FALSE))," ",VLOOKUP(A5,Cal_Base!$A$11:$D$36,2,FALSE))</f>
        <v xml:space="preserve"> </v>
      </c>
      <c r="E5" s="199" t="str">
        <f>IF(ISERROR(VLOOKUP(A5,Cal_Base!$A$11:$D$36,3,FALSE))," ",VLOOKUP(A5,Cal_Base!$A$11:$D$36,3,FALSE))</f>
        <v xml:space="preserve"> </v>
      </c>
      <c r="F5" s="47" t="str">
        <f>IF(ISERROR(VLOOKUP(A5,Cal_Base!$A$11:$D$36,4,FALSE))," ",VLOOKUP(A5,Cal_Base!$A$11:$D$36,4,FALSE))</f>
        <v xml:space="preserve"> </v>
      </c>
      <c r="G5" s="106" t="str">
        <f t="shared" si="0"/>
        <v/>
      </c>
      <c r="H5" s="106" t="str">
        <f t="shared" si="1"/>
        <v/>
      </c>
      <c r="I5" s="106" t="str">
        <f t="shared" si="3"/>
        <v/>
      </c>
      <c r="K5" s="48"/>
      <c r="L5" s="48"/>
      <c r="M5" s="48"/>
      <c r="N5" s="48"/>
      <c r="O5" s="48"/>
      <c r="P5" s="48"/>
      <c r="Q5" s="48"/>
      <c r="R5" s="49"/>
      <c r="S5" s="48"/>
      <c r="T5" s="100"/>
      <c r="U5" s="48"/>
      <c r="V5" s="48"/>
    </row>
    <row r="6" spans="1:22" ht="22.5">
      <c r="A6" s="45">
        <f t="shared" si="4"/>
        <v>43559</v>
      </c>
      <c r="B6" s="46">
        <f t="shared" si="2"/>
        <v>43559</v>
      </c>
      <c r="C6" s="47" t="str">
        <f>VLOOKUP(WEEKDAY(B6,1),Cal_Base!$A$2:$B$8,2)</f>
        <v>木</v>
      </c>
      <c r="D6" s="202" t="str">
        <f>IF(ISERROR(VLOOKUP(A6,Cal_Base!$A$11:$D$36,2,FALSE))," ",VLOOKUP(A6,Cal_Base!$A$11:$D$36,2,FALSE))</f>
        <v xml:space="preserve"> </v>
      </c>
      <c r="E6" s="199" t="str">
        <f>IF(ISERROR(VLOOKUP(A6,Cal_Base!$A$11:$D$36,3,FALSE))," ",VLOOKUP(A6,Cal_Base!$A$11:$D$36,3,FALSE))</f>
        <v xml:space="preserve"> </v>
      </c>
      <c r="F6" s="47" t="str">
        <f>IF(ISERROR(VLOOKUP(A6,Cal_Base!$A$11:$D$36,4,FALSE))," ",VLOOKUP(A6,Cal_Base!$A$11:$D$36,4,FALSE))</f>
        <v xml:space="preserve"> </v>
      </c>
      <c r="G6" s="106" t="str">
        <f t="shared" si="0"/>
        <v xml:space="preserve">新羽役員会
</v>
      </c>
      <c r="H6" s="106" t="str">
        <f t="shared" si="1"/>
        <v/>
      </c>
      <c r="I6" s="106" t="str">
        <f>R6&amp;S6&amp;T6&amp;U6&amp;V6</f>
        <v xml:space="preserve">
ひっとプランウォーキング</v>
      </c>
      <c r="K6" s="48"/>
      <c r="L6" s="48" t="s">
        <v>480</v>
      </c>
      <c r="M6" s="48"/>
      <c r="N6" s="48"/>
      <c r="O6" s="48"/>
      <c r="P6" s="48"/>
      <c r="Q6" s="48"/>
      <c r="R6" s="49"/>
      <c r="S6" s="48" t="s">
        <v>111</v>
      </c>
      <c r="T6" s="100"/>
      <c r="U6" s="48"/>
      <c r="V6" s="48" t="s">
        <v>173</v>
      </c>
    </row>
    <row r="7" spans="1:22" ht="45">
      <c r="A7" s="45">
        <f t="shared" si="4"/>
        <v>43560</v>
      </c>
      <c r="B7" s="46">
        <f t="shared" si="2"/>
        <v>43560</v>
      </c>
      <c r="C7" s="47" t="str">
        <f>VLOOKUP(WEEKDAY(B7,1),Cal_Base!$A$2:$B$8,2)</f>
        <v>金</v>
      </c>
      <c r="D7" s="202" t="str">
        <f>IF(ISERROR(VLOOKUP(A7,Cal_Base!$A$11:$D$36,2,FALSE))," ",VLOOKUP(A7,Cal_Base!$A$11:$D$36,2,FALSE))</f>
        <v xml:space="preserve"> </v>
      </c>
      <c r="E7" s="199" t="str">
        <f>IF(ISERROR(VLOOKUP(A7,Cal_Base!$A$11:$D$36,3,FALSE))," ",VLOOKUP(A7,Cal_Base!$A$11:$D$36,3,FALSE))</f>
        <v xml:space="preserve"> </v>
      </c>
      <c r="F7" s="47" t="str">
        <f>IF(ISERROR(VLOOKUP(A7,Cal_Base!$A$11:$D$36,4,FALSE))," ",VLOOKUP(A7,Cal_Base!$A$11:$D$36,4,FALSE))</f>
        <v xml:space="preserve"> </v>
      </c>
      <c r="G7" s="106" t="str">
        <f t="shared" si="0"/>
        <v>新羽理事会</v>
      </c>
      <c r="H7" s="106" t="str">
        <f t="shared" si="1"/>
        <v/>
      </c>
      <c r="I7" s="106" t="str">
        <f t="shared" si="3"/>
        <v xml:space="preserve">新羽小着任式・始業式・入学式
新羽中着任式・始業式・入学式
新田小着任式・始業式・入学式
</v>
      </c>
      <c r="K7" s="48"/>
      <c r="L7" s="48" t="s">
        <v>38</v>
      </c>
      <c r="M7" s="48"/>
      <c r="N7" s="48"/>
      <c r="O7" s="48"/>
      <c r="P7" s="48"/>
      <c r="Q7" s="48"/>
      <c r="R7" s="48" t="s">
        <v>440</v>
      </c>
      <c r="S7" s="48" t="s">
        <v>565</v>
      </c>
      <c r="T7" s="48" t="s">
        <v>428</v>
      </c>
      <c r="U7" s="48"/>
      <c r="V7" s="48"/>
    </row>
    <row r="8" spans="1:22" ht="33.75">
      <c r="A8" s="45">
        <f t="shared" si="4"/>
        <v>43561</v>
      </c>
      <c r="B8" s="46">
        <f t="shared" si="2"/>
        <v>43561</v>
      </c>
      <c r="C8" s="47" t="str">
        <f>VLOOKUP(WEEKDAY(B8,1),Cal_Base!$A$2:$B$8,2)</f>
        <v>土</v>
      </c>
      <c r="D8" s="202" t="str">
        <f>IF(ISERROR(VLOOKUP(A8,Cal_Base!$A$11:$D$36,2,FALSE))," ",VLOOKUP(A8,Cal_Base!$A$11:$D$36,2,FALSE))</f>
        <v xml:space="preserve"> </v>
      </c>
      <c r="E8" s="199" t="str">
        <f>IF(ISERROR(VLOOKUP(A8,Cal_Base!$A$11:$D$36,3,FALSE))," ",VLOOKUP(A8,Cal_Base!$A$11:$D$36,3,FALSE))</f>
        <v xml:space="preserve"> </v>
      </c>
      <c r="F8" s="47" t="str">
        <f>IF(ISERROR(VLOOKUP(A8,Cal_Base!$A$11:$D$36,4,FALSE))," ",VLOOKUP(A8,Cal_Base!$A$11:$D$36,4,FALSE))</f>
        <v xml:space="preserve"> </v>
      </c>
      <c r="G8" s="106" t="str">
        <f t="shared" si="0"/>
        <v xml:space="preserve">南,大竹,中央,中之久保,自治会,北新羽役員会
</v>
      </c>
      <c r="H8" s="106" t="str">
        <f t="shared" si="1"/>
        <v/>
      </c>
      <c r="I8" s="106" t="str">
        <f t="shared" si="3"/>
        <v>カフェ・ド・らんらん</v>
      </c>
      <c r="K8" s="48"/>
      <c r="L8" s="48" t="s">
        <v>253</v>
      </c>
      <c r="M8" s="48"/>
      <c r="N8" s="48"/>
      <c r="O8" s="48"/>
      <c r="P8" s="48"/>
      <c r="Q8" s="48"/>
      <c r="R8" s="49"/>
      <c r="S8" s="48"/>
      <c r="T8" s="100"/>
      <c r="U8" s="48"/>
      <c r="V8" s="48" t="s">
        <v>389</v>
      </c>
    </row>
    <row r="9" spans="1:22" ht="22.5">
      <c r="A9" s="45">
        <f t="shared" si="4"/>
        <v>43562</v>
      </c>
      <c r="B9" s="46">
        <f t="shared" si="2"/>
        <v>43562</v>
      </c>
      <c r="C9" s="47" t="str">
        <f>VLOOKUP(WEEKDAY(B9,1),Cal_Base!$A$2:$B$8,2)</f>
        <v>日</v>
      </c>
      <c r="D9" s="202" t="str">
        <f>IF(ISERROR(VLOOKUP(A9,Cal_Base!$A$11:$D$36,2,FALSE))," ",VLOOKUP(A9,Cal_Base!$A$11:$D$36,2,FALSE))</f>
        <v xml:space="preserve"> </v>
      </c>
      <c r="E9" s="199" t="str">
        <f>IF(ISERROR(VLOOKUP(A9,Cal_Base!$A$11:$D$36,3,FALSE))," ",VLOOKUP(A9,Cal_Base!$A$11:$D$36,3,FALSE))</f>
        <v xml:space="preserve"> </v>
      </c>
      <c r="F9" s="47" t="str">
        <f>IF(ISERROR(VLOOKUP(A9,Cal_Base!$A$11:$D$36,4,FALSE))," ",VLOOKUP(A9,Cal_Base!$A$11:$D$36,4,FALSE))</f>
        <v xml:space="preserve"> </v>
      </c>
      <c r="G9" s="106" t="str">
        <f t="shared" si="0"/>
        <v xml:space="preserve">統一地方選挙
</v>
      </c>
      <c r="H9" s="106" t="str">
        <f t="shared" si="1"/>
        <v/>
      </c>
      <c r="I9" s="106" t="str">
        <f t="shared" si="3"/>
        <v/>
      </c>
      <c r="K9" s="48" t="s">
        <v>252</v>
      </c>
      <c r="L9" s="48"/>
      <c r="M9" s="48"/>
      <c r="N9" s="48"/>
      <c r="O9" s="48"/>
      <c r="P9" s="48"/>
      <c r="Q9" s="48"/>
      <c r="R9" s="49"/>
      <c r="S9" s="48"/>
      <c r="T9" s="100"/>
      <c r="U9" s="48"/>
      <c r="V9" s="48"/>
    </row>
    <row r="10" spans="1:22" ht="19.5">
      <c r="A10" s="45">
        <f t="shared" si="4"/>
        <v>43563</v>
      </c>
      <c r="B10" s="46">
        <f t="shared" si="2"/>
        <v>43563</v>
      </c>
      <c r="C10" s="47" t="str">
        <f>VLOOKUP(WEEKDAY(B10,1),Cal_Base!$A$2:$B$8,2)</f>
        <v>月</v>
      </c>
      <c r="D10" s="202" t="str">
        <f>IF(ISERROR(VLOOKUP(A10,Cal_Base!$A$11:$D$36,2,FALSE))," ",VLOOKUP(A10,Cal_Base!$A$11:$D$36,2,FALSE))</f>
        <v xml:space="preserve"> </v>
      </c>
      <c r="E10" s="199" t="str">
        <f>IF(ISERROR(VLOOKUP(A10,Cal_Base!$A$11:$D$36,3,FALSE))," ",VLOOKUP(A10,Cal_Base!$A$11:$D$36,3,FALSE))</f>
        <v xml:space="preserve"> </v>
      </c>
      <c r="F10" s="47" t="str">
        <f>IF(ISERROR(VLOOKUP(A10,Cal_Base!$A$11:$D$36,4,FALSE))," ",VLOOKUP(A10,Cal_Base!$A$11:$D$36,4,FALSE))</f>
        <v xml:space="preserve"> </v>
      </c>
      <c r="G10" s="106" t="str">
        <f t="shared" si="0"/>
        <v/>
      </c>
      <c r="H10" s="106" t="str">
        <f t="shared" si="1"/>
        <v/>
      </c>
      <c r="I10" s="107" t="str">
        <f t="shared" si="3"/>
        <v xml:space="preserve">新羽中離任式
</v>
      </c>
      <c r="K10" s="48"/>
      <c r="L10" s="48"/>
      <c r="M10" s="48"/>
      <c r="N10" s="48"/>
      <c r="O10" s="48"/>
      <c r="P10" s="48"/>
      <c r="Q10" s="48"/>
      <c r="R10" s="48"/>
      <c r="S10" s="48" t="s">
        <v>488</v>
      </c>
      <c r="T10" s="48"/>
      <c r="U10" s="48"/>
      <c r="V10" s="48"/>
    </row>
    <row r="11" spans="1:22" ht="22.5">
      <c r="A11" s="45">
        <f t="shared" si="4"/>
        <v>43564</v>
      </c>
      <c r="B11" s="46">
        <f t="shared" si="2"/>
        <v>43564</v>
      </c>
      <c r="C11" s="47" t="str">
        <f>VLOOKUP(WEEKDAY(B11,1),Cal_Base!$A$2:$B$8,2)</f>
        <v>火</v>
      </c>
      <c r="D11" s="202" t="str">
        <f>IF(ISERROR(VLOOKUP(A11,Cal_Base!$A$11:$D$36,2,FALSE))," ",VLOOKUP(A11,Cal_Base!$A$11:$D$36,2,FALSE))</f>
        <v xml:space="preserve"> </v>
      </c>
      <c r="E11" s="199" t="str">
        <f>IF(ISERROR(VLOOKUP(A11,Cal_Base!$A$11:$D$36,3,FALSE))," ",VLOOKUP(A11,Cal_Base!$A$11:$D$36,3,FALSE))</f>
        <v xml:space="preserve"> </v>
      </c>
      <c r="F11" s="47" t="str">
        <f>IF(ISERROR(VLOOKUP(A11,Cal_Base!$A$11:$D$36,4,FALSE))," ",VLOOKUP(A11,Cal_Base!$A$11:$D$36,4,FALSE))</f>
        <v xml:space="preserve"> </v>
      </c>
      <c r="G11" s="106" t="str">
        <f t="shared" si="0"/>
        <v/>
      </c>
      <c r="H11" s="106" t="str">
        <f t="shared" si="1"/>
        <v xml:space="preserve">区青指協会長会
</v>
      </c>
      <c r="I11" s="106" t="str">
        <f t="shared" si="3"/>
        <v>たんぽぽにっぱ</v>
      </c>
      <c r="K11" s="48"/>
      <c r="L11" s="48"/>
      <c r="M11" s="48"/>
      <c r="N11" s="48"/>
      <c r="O11" s="48"/>
      <c r="P11" s="48" t="s">
        <v>361</v>
      </c>
      <c r="Q11" s="48"/>
      <c r="R11" s="49"/>
      <c r="S11" s="48"/>
      <c r="T11" s="100"/>
      <c r="U11" s="48"/>
      <c r="V11" s="48" t="s">
        <v>380</v>
      </c>
    </row>
    <row r="12" spans="1:22" ht="33.75">
      <c r="A12" s="45">
        <f t="shared" si="4"/>
        <v>43565</v>
      </c>
      <c r="B12" s="46">
        <f t="shared" si="2"/>
        <v>43565</v>
      </c>
      <c r="C12" s="47" t="str">
        <f>VLOOKUP(WEEKDAY(B12,1),Cal_Base!$A$2:$B$8,2)</f>
        <v>水</v>
      </c>
      <c r="D12" s="202" t="str">
        <f>IF(ISERROR(VLOOKUP(A12,Cal_Base!$A$11:$D$36,2,FALSE))," ",VLOOKUP(A12,Cal_Base!$A$11:$D$36,2,FALSE))</f>
        <v xml:space="preserve"> </v>
      </c>
      <c r="E12" s="199" t="str">
        <f>IF(ISERROR(VLOOKUP(A12,Cal_Base!$A$11:$D$36,3,FALSE))," ",VLOOKUP(A12,Cal_Base!$A$11:$D$36,3,FALSE))</f>
        <v xml:space="preserve"> </v>
      </c>
      <c r="F12" s="47" t="str">
        <f>IF(ISERROR(VLOOKUP(A12,Cal_Base!$A$11:$D$36,4,FALSE))," ",VLOOKUP(A12,Cal_Base!$A$11:$D$36,4,FALSE))</f>
        <v xml:space="preserve"> </v>
      </c>
      <c r="G12" s="106" t="str">
        <f t="shared" si="0"/>
        <v/>
      </c>
      <c r="H12" s="106" t="str">
        <f t="shared" si="1"/>
        <v xml:space="preserve">横浜市スポーツ推進委員委嘱式
新羽青指協定例会
</v>
      </c>
      <c r="I12" s="106" t="str">
        <f t="shared" si="3"/>
        <v/>
      </c>
      <c r="K12" s="48"/>
      <c r="L12" s="48"/>
      <c r="M12" s="48"/>
      <c r="N12" s="48"/>
      <c r="O12" s="48" t="s">
        <v>451</v>
      </c>
      <c r="P12" s="48" t="s">
        <v>186</v>
      </c>
      <c r="Q12" s="48"/>
      <c r="R12" s="49"/>
      <c r="S12" s="48"/>
      <c r="T12" s="100"/>
      <c r="U12" s="48"/>
      <c r="V12" s="48"/>
    </row>
    <row r="13" spans="1:22" ht="22.5">
      <c r="A13" s="45">
        <f t="shared" si="4"/>
        <v>43566</v>
      </c>
      <c r="B13" s="46">
        <f t="shared" si="2"/>
        <v>43566</v>
      </c>
      <c r="C13" s="47" t="str">
        <f>VLOOKUP(WEEKDAY(B13,1),Cal_Base!$A$2:$B$8,2)</f>
        <v>木</v>
      </c>
      <c r="D13" s="202" t="str">
        <f>IF(ISERROR(VLOOKUP(A13,Cal_Base!$A$11:$D$36,2,FALSE))," ",VLOOKUP(A13,Cal_Base!$A$11:$D$36,2,FALSE))</f>
        <v xml:space="preserve"> </v>
      </c>
      <c r="E13" s="199" t="str">
        <f>IF(ISERROR(VLOOKUP(A13,Cal_Base!$A$11:$D$36,3,FALSE))," ",VLOOKUP(A13,Cal_Base!$A$11:$D$36,3,FALSE))</f>
        <v xml:space="preserve"> </v>
      </c>
      <c r="F13" s="47" t="str">
        <f>IF(ISERROR(VLOOKUP(A13,Cal_Base!$A$11:$D$36,4,FALSE))," ",VLOOKUP(A13,Cal_Base!$A$11:$D$36,4,FALSE))</f>
        <v xml:space="preserve"> </v>
      </c>
      <c r="G13" s="106" t="str">
        <f t="shared" si="0"/>
        <v xml:space="preserve">大新羽音頭練習
</v>
      </c>
      <c r="H13" s="106" t="str">
        <f t="shared" si="1"/>
        <v/>
      </c>
      <c r="I13" s="106" t="str">
        <f t="shared" si="3"/>
        <v/>
      </c>
      <c r="K13" s="48"/>
      <c r="L13" s="48" t="s">
        <v>479</v>
      </c>
      <c r="M13" s="48"/>
      <c r="N13" s="48"/>
      <c r="O13" s="48"/>
      <c r="P13" s="48"/>
      <c r="Q13" s="48"/>
      <c r="R13" s="49"/>
      <c r="S13" s="48"/>
      <c r="T13" s="100"/>
      <c r="U13" s="48"/>
      <c r="V13" s="48"/>
    </row>
    <row r="14" spans="1:22" ht="33.75">
      <c r="A14" s="45">
        <f t="shared" si="4"/>
        <v>43567</v>
      </c>
      <c r="B14" s="46">
        <f t="shared" si="2"/>
        <v>43567</v>
      </c>
      <c r="C14" s="47" t="str">
        <f>VLOOKUP(WEEKDAY(B14,1),Cal_Base!$A$2:$B$8,2)</f>
        <v>金</v>
      </c>
      <c r="D14" s="202" t="str">
        <f>IF(ISERROR(VLOOKUP(A14,Cal_Base!$A$11:$D$36,2,FALSE))," ",VLOOKUP(A14,Cal_Base!$A$11:$D$36,2,FALSE))</f>
        <v xml:space="preserve"> </v>
      </c>
      <c r="E14" s="199" t="str">
        <f>IF(ISERROR(VLOOKUP(A14,Cal_Base!$A$11:$D$36,3,FALSE))," ",VLOOKUP(A14,Cal_Base!$A$11:$D$36,3,FALSE))</f>
        <v xml:space="preserve"> </v>
      </c>
      <c r="F14" s="47" t="str">
        <f>IF(ISERROR(VLOOKUP(A14,Cal_Base!$A$11:$D$36,4,FALSE))," ",VLOOKUP(A14,Cal_Base!$A$11:$D$36,4,FALSE))</f>
        <v xml:space="preserve"> </v>
      </c>
      <c r="G14" s="106" t="str">
        <f t="shared" si="0"/>
        <v/>
      </c>
      <c r="H14" s="106" t="str">
        <f t="shared" si="1"/>
        <v/>
      </c>
      <c r="I14" s="106" t="str">
        <f t="shared" si="3"/>
        <v xml:space="preserve">授業参観・学級懇談会
新田小授業参観・学級懇談会
</v>
      </c>
      <c r="K14" s="48"/>
      <c r="L14" s="48"/>
      <c r="M14" s="48"/>
      <c r="N14" s="48"/>
      <c r="O14" s="48"/>
      <c r="P14" s="48"/>
      <c r="Q14" s="48"/>
      <c r="R14" s="49"/>
      <c r="S14" s="48" t="s">
        <v>487</v>
      </c>
      <c r="T14" s="100" t="s">
        <v>634</v>
      </c>
      <c r="U14" s="48"/>
      <c r="V14" s="48"/>
    </row>
    <row r="15" spans="1:22" ht="29.25">
      <c r="A15" s="45">
        <f t="shared" si="4"/>
        <v>43568</v>
      </c>
      <c r="B15" s="46">
        <f t="shared" si="2"/>
        <v>43568</v>
      </c>
      <c r="C15" s="47" t="str">
        <f>VLOOKUP(WEEKDAY(B15,1),Cal_Base!$A$2:$B$8,2)</f>
        <v>土</v>
      </c>
      <c r="D15" s="202" t="str">
        <f>IF(ISERROR(VLOOKUP(A15,Cal_Base!$A$11:$D$36,2,FALSE))," ",VLOOKUP(A15,Cal_Base!$A$11:$D$36,2,FALSE))</f>
        <v xml:space="preserve"> </v>
      </c>
      <c r="E15" s="199" t="str">
        <f>IF(ISERROR(VLOOKUP(A15,Cal_Base!$A$11:$D$36,3,FALSE))," ",VLOOKUP(A15,Cal_Base!$A$11:$D$36,3,FALSE))</f>
        <v xml:space="preserve"> </v>
      </c>
      <c r="F15" s="47" t="str">
        <f>IF(ISERROR(VLOOKUP(A15,Cal_Base!$A$11:$D$36,4,FALSE))," ",VLOOKUP(A15,Cal_Base!$A$11:$D$36,4,FALSE))</f>
        <v xml:space="preserve"> </v>
      </c>
      <c r="G15" s="106" t="str">
        <f t="shared" si="0"/>
        <v xml:space="preserve">新羽地区関連団体顔合せ
</v>
      </c>
      <c r="H15" s="106" t="str">
        <f t="shared" si="1"/>
        <v/>
      </c>
      <c r="I15" s="106" t="str">
        <f t="shared" si="3"/>
        <v/>
      </c>
      <c r="K15" s="48"/>
      <c r="L15" s="48" t="s">
        <v>183</v>
      </c>
      <c r="M15" s="48"/>
      <c r="N15" s="48"/>
      <c r="O15" s="48"/>
      <c r="P15" s="48"/>
      <c r="Q15" s="48"/>
      <c r="R15" s="49"/>
      <c r="S15" s="48"/>
      <c r="T15" s="100"/>
      <c r="U15" s="48"/>
      <c r="V15" s="48"/>
    </row>
    <row r="16" spans="1:22">
      <c r="A16" s="45">
        <f t="shared" si="4"/>
        <v>43569</v>
      </c>
      <c r="B16" s="46">
        <f t="shared" si="2"/>
        <v>43569</v>
      </c>
      <c r="C16" s="47" t="str">
        <f>VLOOKUP(WEEKDAY(B16,1),Cal_Base!$A$2:$B$8,2)</f>
        <v>日</v>
      </c>
      <c r="D16" s="202" t="str">
        <f>IF(ISERROR(VLOOKUP(A16,Cal_Base!$A$11:$D$36,2,FALSE))," ",VLOOKUP(A16,Cal_Base!$A$11:$D$36,2,FALSE))</f>
        <v xml:space="preserve"> </v>
      </c>
      <c r="E16" s="199" t="str">
        <f>IF(ISERROR(VLOOKUP(A16,Cal_Base!$A$11:$D$36,3,FALSE))," ",VLOOKUP(A16,Cal_Base!$A$11:$D$36,3,FALSE))</f>
        <v xml:space="preserve"> </v>
      </c>
      <c r="F16" s="47" t="str">
        <f>IF(ISERROR(VLOOKUP(A16,Cal_Base!$A$11:$D$36,4,FALSE))," ",VLOOKUP(A16,Cal_Base!$A$11:$D$36,4,FALSE))</f>
        <v xml:space="preserve"> </v>
      </c>
      <c r="G16" s="106" t="str">
        <f t="shared" si="0"/>
        <v/>
      </c>
      <c r="H16" s="106" t="str">
        <f t="shared" si="1"/>
        <v/>
      </c>
      <c r="I16" s="106" t="str">
        <f t="shared" si="3"/>
        <v/>
      </c>
      <c r="K16" s="48"/>
      <c r="L16" s="48"/>
      <c r="M16" s="48"/>
      <c r="N16" s="48"/>
      <c r="O16" s="48"/>
      <c r="P16" s="48"/>
      <c r="Q16" s="48"/>
      <c r="R16" s="49"/>
      <c r="S16" s="48"/>
      <c r="T16" s="100"/>
      <c r="U16" s="48"/>
      <c r="V16" s="48"/>
    </row>
    <row r="17" spans="1:22" ht="33.75">
      <c r="A17" s="45">
        <f t="shared" si="4"/>
        <v>43570</v>
      </c>
      <c r="B17" s="46">
        <f t="shared" si="2"/>
        <v>43570</v>
      </c>
      <c r="C17" s="47" t="str">
        <f>VLOOKUP(WEEKDAY(B17,1),Cal_Base!$A$2:$B$8,2)</f>
        <v>月</v>
      </c>
      <c r="D17" s="202" t="str">
        <f>IF(ISERROR(VLOOKUP(A17,Cal_Base!$A$11:$D$36,2,FALSE))," ",VLOOKUP(A17,Cal_Base!$A$11:$D$36,2,FALSE))</f>
        <v xml:space="preserve"> </v>
      </c>
      <c r="E17" s="199" t="str">
        <f>IF(ISERROR(VLOOKUP(A17,Cal_Base!$A$11:$D$36,3,FALSE))," ",VLOOKUP(A17,Cal_Base!$A$11:$D$36,3,FALSE))</f>
        <v xml:space="preserve"> </v>
      </c>
      <c r="F17" s="47" t="str">
        <f>IF(ISERROR(VLOOKUP(A17,Cal_Base!$A$11:$D$36,4,FALSE))," ",VLOOKUP(A17,Cal_Base!$A$11:$D$36,4,FALSE))</f>
        <v xml:space="preserve"> </v>
      </c>
      <c r="G17" s="106" t="str">
        <f t="shared" si="0"/>
        <v/>
      </c>
      <c r="H17" s="106" t="str">
        <f>M17&amp;N17&amp;O17&amp;P17&amp;Q17</f>
        <v xml:space="preserve">第一回消防団長会議
区民生児童委員会長会
</v>
      </c>
      <c r="I17" s="106" t="str">
        <f t="shared" si="3"/>
        <v>たんぽぽきたにっぱ</v>
      </c>
      <c r="K17" s="48"/>
      <c r="L17" s="48"/>
      <c r="M17" s="48" t="s">
        <v>680</v>
      </c>
      <c r="N17" s="48" t="s">
        <v>453</v>
      </c>
      <c r="O17" s="48"/>
      <c r="P17" s="48"/>
      <c r="Q17" s="48"/>
      <c r="R17" s="49"/>
      <c r="S17" s="48"/>
      <c r="T17" s="100"/>
      <c r="U17" s="48"/>
      <c r="V17" s="48" t="s">
        <v>374</v>
      </c>
    </row>
    <row r="18" spans="1:22">
      <c r="A18" s="45">
        <f t="shared" si="4"/>
        <v>43571</v>
      </c>
      <c r="B18" s="46">
        <f t="shared" si="2"/>
        <v>43571</v>
      </c>
      <c r="C18" s="47" t="str">
        <f>VLOOKUP(WEEKDAY(B18,1),Cal_Base!$A$2:$B$8,2)</f>
        <v>火</v>
      </c>
      <c r="D18" s="202" t="str">
        <f>IF(ISERROR(VLOOKUP(A18,Cal_Base!$A$11:$D$36,2,FALSE))," ",VLOOKUP(A18,Cal_Base!$A$11:$D$36,2,FALSE))</f>
        <v xml:space="preserve"> </v>
      </c>
      <c r="E18" s="199" t="str">
        <f>IF(ISERROR(VLOOKUP(A18,Cal_Base!$A$11:$D$36,3,FALSE))," ",VLOOKUP(A18,Cal_Base!$A$11:$D$36,3,FALSE))</f>
        <v xml:space="preserve"> </v>
      </c>
      <c r="F18" s="47" t="str">
        <f>IF(ISERROR(VLOOKUP(A18,Cal_Base!$A$11:$D$36,4,FALSE))," ",VLOOKUP(A18,Cal_Base!$A$11:$D$36,4,FALSE))</f>
        <v xml:space="preserve"> </v>
      </c>
      <c r="G18" s="106" t="str">
        <f t="shared" si="0"/>
        <v/>
      </c>
      <c r="H18" s="106" t="str">
        <f t="shared" si="1"/>
        <v/>
      </c>
      <c r="I18" s="106" t="str">
        <f t="shared" si="3"/>
        <v/>
      </c>
      <c r="K18" s="48"/>
      <c r="L18" s="48"/>
      <c r="M18" s="48"/>
      <c r="N18" s="48"/>
      <c r="O18" s="48"/>
      <c r="P18" s="48"/>
      <c r="Q18" s="48"/>
      <c r="R18" s="49"/>
      <c r="S18" s="48"/>
      <c r="T18" s="100"/>
      <c r="U18" s="48"/>
      <c r="V18" s="48"/>
    </row>
    <row r="19" spans="1:22" ht="33.75">
      <c r="A19" s="45">
        <f t="shared" si="4"/>
        <v>43572</v>
      </c>
      <c r="B19" s="46">
        <f t="shared" si="2"/>
        <v>43572</v>
      </c>
      <c r="C19" s="47" t="str">
        <f>VLOOKUP(WEEKDAY(B19,1),Cal_Base!$A$2:$B$8,2)</f>
        <v>水</v>
      </c>
      <c r="D19" s="202" t="str">
        <f>IF(ISERROR(VLOOKUP(A19,Cal_Base!$A$11:$D$36,2,FALSE))," ",VLOOKUP(A19,Cal_Base!$A$11:$D$36,2,FALSE))</f>
        <v xml:space="preserve"> </v>
      </c>
      <c r="E19" s="199" t="str">
        <f>IF(ISERROR(VLOOKUP(A19,Cal_Base!$A$11:$D$36,3,FALSE))," ",VLOOKUP(A19,Cal_Base!$A$11:$D$36,3,FALSE))</f>
        <v xml:space="preserve"> </v>
      </c>
      <c r="F19" s="47" t="str">
        <f>IF(ISERROR(VLOOKUP(A19,Cal_Base!$A$11:$D$36,4,FALSE))," ",VLOOKUP(A19,Cal_Base!$A$11:$D$36,4,FALSE))</f>
        <v xml:space="preserve"> </v>
      </c>
      <c r="G19" s="106" t="str">
        <f t="shared" si="0"/>
        <v>新羽町親睦ゴルフ大会</v>
      </c>
      <c r="H19" s="106" t="str">
        <f>M19&amp;N19&amp;O19&amp;P19&amp;Q19</f>
        <v xml:space="preserve">区スポ進委員会長会
区青指広報委員会
</v>
      </c>
      <c r="I19" s="106" t="str">
        <f t="shared" si="3"/>
        <v/>
      </c>
      <c r="K19" s="48"/>
      <c r="L19" s="48" t="s">
        <v>599</v>
      </c>
      <c r="M19" s="48"/>
      <c r="N19" s="48"/>
      <c r="O19" s="48" t="s">
        <v>367</v>
      </c>
      <c r="P19" s="48" t="s">
        <v>363</v>
      </c>
      <c r="Q19" s="48"/>
      <c r="R19" s="49"/>
      <c r="S19" s="48"/>
      <c r="T19" s="100"/>
      <c r="U19" s="48"/>
      <c r="V19" s="48"/>
    </row>
    <row r="20" spans="1:22" ht="33.75">
      <c r="A20" s="45">
        <f t="shared" si="4"/>
        <v>43573</v>
      </c>
      <c r="B20" s="46">
        <f t="shared" si="2"/>
        <v>43573</v>
      </c>
      <c r="C20" s="47" t="str">
        <f>VLOOKUP(WEEKDAY(B20,1),Cal_Base!$A$2:$B$8,2)</f>
        <v>木</v>
      </c>
      <c r="D20" s="202" t="str">
        <f>IF(ISERROR(VLOOKUP(A20,Cal_Base!$A$11:$D$36,2,FALSE))," ",VLOOKUP(A20,Cal_Base!$A$11:$D$36,2,FALSE))</f>
        <v xml:space="preserve"> </v>
      </c>
      <c r="E20" s="199" t="str">
        <f>IF(ISERROR(VLOOKUP(A20,Cal_Base!$A$11:$D$36,3,FALSE))," ",VLOOKUP(A20,Cal_Base!$A$11:$D$36,3,FALSE))</f>
        <v xml:space="preserve"> </v>
      </c>
      <c r="F20" s="47" t="str">
        <f>IF(ISERROR(VLOOKUP(A20,Cal_Base!$A$11:$D$36,4,FALSE))," ",VLOOKUP(A20,Cal_Base!$A$11:$D$36,4,FALSE))</f>
        <v xml:space="preserve"> </v>
      </c>
      <c r="G20" s="106" t="str">
        <f t="shared" si="0"/>
        <v/>
      </c>
      <c r="H20" s="106" t="str">
        <f t="shared" si="1"/>
        <v xml:space="preserve">主任児童連絡会
さわやかスポーツ定例会
</v>
      </c>
      <c r="I20" s="106" t="str">
        <f t="shared" si="3"/>
        <v/>
      </c>
      <c r="K20" s="48"/>
      <c r="L20" s="48"/>
      <c r="M20" s="48"/>
      <c r="N20" s="48" t="s">
        <v>454</v>
      </c>
      <c r="O20" s="48" t="s">
        <v>185</v>
      </c>
      <c r="P20" s="48"/>
      <c r="Q20" s="48"/>
      <c r="R20" s="49"/>
      <c r="S20" s="48"/>
      <c r="T20" s="100"/>
      <c r="U20" s="48"/>
      <c r="V20" s="48"/>
    </row>
    <row r="21" spans="1:22" ht="45">
      <c r="A21" s="45">
        <f t="shared" si="4"/>
        <v>43574</v>
      </c>
      <c r="B21" s="46">
        <f t="shared" si="2"/>
        <v>43574</v>
      </c>
      <c r="C21" s="47" t="str">
        <f>VLOOKUP(WEEKDAY(B21,1),Cal_Base!$A$2:$B$8,2)</f>
        <v>金</v>
      </c>
      <c r="D21" s="202" t="str">
        <f>IF(ISERROR(VLOOKUP(A21,Cal_Base!$A$11:$D$36,2,FALSE))," ",VLOOKUP(A21,Cal_Base!$A$11:$D$36,2,FALSE))</f>
        <v xml:space="preserve"> </v>
      </c>
      <c r="E21" s="199" t="str">
        <f>IF(ISERROR(VLOOKUP(A21,Cal_Base!$A$11:$D$36,3,FALSE))," ",VLOOKUP(A21,Cal_Base!$A$11:$D$36,3,FALSE))</f>
        <v xml:space="preserve"> </v>
      </c>
      <c r="F21" s="47" t="str">
        <f>IF(ISERROR(VLOOKUP(A21,Cal_Base!$A$11:$D$36,4,FALSE))," ",VLOOKUP(A21,Cal_Base!$A$11:$D$36,4,FALSE))</f>
        <v xml:space="preserve"> </v>
      </c>
      <c r="G21" s="106" t="str">
        <f t="shared" si="0"/>
        <v/>
      </c>
      <c r="H21" s="106" t="str">
        <f t="shared" si="1"/>
        <v xml:space="preserve">定例消防団・分団長会議
消防団員辞令交付式
地区民生児童委員定例会
</v>
      </c>
      <c r="I21" s="106" t="str">
        <f t="shared" si="3"/>
        <v/>
      </c>
      <c r="K21" s="48"/>
      <c r="L21" s="48"/>
      <c r="M21" s="48" t="s">
        <v>690</v>
      </c>
      <c r="N21" s="48" t="s">
        <v>657</v>
      </c>
      <c r="O21" s="48"/>
      <c r="P21" s="48"/>
      <c r="Q21" s="48"/>
      <c r="R21" s="49"/>
      <c r="S21" s="48"/>
      <c r="T21" s="100"/>
      <c r="U21" s="48"/>
      <c r="V21" s="48"/>
    </row>
    <row r="22" spans="1:22" ht="33.75">
      <c r="A22" s="45">
        <f t="shared" si="4"/>
        <v>43575</v>
      </c>
      <c r="B22" s="46">
        <f t="shared" si="2"/>
        <v>43575</v>
      </c>
      <c r="C22" s="47" t="str">
        <f>VLOOKUP(WEEKDAY(B22,1),Cal_Base!$A$2:$B$8,2)</f>
        <v>土</v>
      </c>
      <c r="D22" s="202" t="str">
        <f>IF(ISERROR(VLOOKUP(A22,Cal_Base!$A$11:$D$36,2,FALSE))," ",VLOOKUP(A22,Cal_Base!$A$11:$D$36,2,FALSE))</f>
        <v xml:space="preserve"> </v>
      </c>
      <c r="E22" s="199" t="str">
        <f>IF(ISERROR(VLOOKUP(A22,Cal_Base!$A$11:$D$36,3,FALSE))," ",VLOOKUP(A22,Cal_Base!$A$11:$D$36,3,FALSE))</f>
        <v xml:space="preserve"> </v>
      </c>
      <c r="F22" s="47" t="str">
        <f>IF(ISERROR(VLOOKUP(A22,Cal_Base!$A$11:$D$36,4,FALSE))," ",VLOOKUP(A22,Cal_Base!$A$11:$D$36,4,FALSE))</f>
        <v xml:space="preserve"> </v>
      </c>
      <c r="G22" s="106" t="str">
        <f t="shared" si="0"/>
        <v>連合町会長会議</v>
      </c>
      <c r="H22" s="106" t="str">
        <f t="shared" si="1"/>
        <v xml:space="preserve">新羽スポ推企画委員会（歓送迎会）
</v>
      </c>
      <c r="I22" s="106" t="str">
        <f t="shared" si="3"/>
        <v/>
      </c>
      <c r="K22" s="48"/>
      <c r="L22" s="48" t="s">
        <v>124</v>
      </c>
      <c r="M22" s="48"/>
      <c r="N22" s="48"/>
      <c r="O22" s="48" t="s">
        <v>675</v>
      </c>
      <c r="P22" s="48"/>
      <c r="Q22" s="48"/>
      <c r="R22" s="49"/>
      <c r="S22" s="48"/>
      <c r="T22" s="100"/>
      <c r="U22" s="48"/>
      <c r="V22" s="48"/>
    </row>
    <row r="23" spans="1:22" ht="19.5">
      <c r="A23" s="45">
        <f t="shared" si="4"/>
        <v>43576</v>
      </c>
      <c r="B23" s="46">
        <f t="shared" si="2"/>
        <v>43576</v>
      </c>
      <c r="C23" s="47" t="str">
        <f>VLOOKUP(WEEKDAY(B23,1),Cal_Base!$A$2:$B$8,2)</f>
        <v>日</v>
      </c>
      <c r="D23" s="202" t="str">
        <f>IF(ISERROR(VLOOKUP(A23,Cal_Base!$A$11:$D$36,2,FALSE))," ",VLOOKUP(A23,Cal_Base!$A$11:$D$36,2,FALSE))</f>
        <v xml:space="preserve"> </v>
      </c>
      <c r="E23" s="199" t="str">
        <f>IF(ISERROR(VLOOKUP(A23,Cal_Base!$A$11:$D$36,3,FALSE))," ",VLOOKUP(A23,Cal_Base!$A$11:$D$36,3,FALSE))</f>
        <v xml:space="preserve"> </v>
      </c>
      <c r="F23" s="47" t="str">
        <f>IF(ISERROR(VLOOKUP(A23,Cal_Base!$A$11:$D$36,4,FALSE))," ",VLOOKUP(A23,Cal_Base!$A$11:$D$36,4,FALSE))</f>
        <v xml:space="preserve"> </v>
      </c>
      <c r="G23" s="106" t="str">
        <f t="shared" si="0"/>
        <v/>
      </c>
      <c r="H23" s="106" t="str">
        <f t="shared" si="1"/>
        <v>消防団新入団員研修(予定)</v>
      </c>
      <c r="I23" s="106" t="str">
        <f t="shared" si="3"/>
        <v/>
      </c>
      <c r="K23" s="48"/>
      <c r="L23" s="48"/>
      <c r="M23" s="48" t="s">
        <v>408</v>
      </c>
      <c r="N23" s="48"/>
      <c r="O23" s="48"/>
      <c r="P23" s="48"/>
      <c r="Q23" s="48"/>
      <c r="R23" s="49"/>
      <c r="S23" s="48"/>
      <c r="T23" s="100"/>
      <c r="U23" s="48"/>
      <c r="V23" s="48"/>
    </row>
    <row r="24" spans="1:22">
      <c r="A24" s="45">
        <f t="shared" si="4"/>
        <v>43577</v>
      </c>
      <c r="B24" s="46">
        <f t="shared" si="2"/>
        <v>43577</v>
      </c>
      <c r="C24" s="47" t="str">
        <f>VLOOKUP(WEEKDAY(B24,1),Cal_Base!$A$2:$B$8,2)</f>
        <v>月</v>
      </c>
      <c r="D24" s="202" t="str">
        <f>IF(ISERROR(VLOOKUP(A24,Cal_Base!$A$11:$D$36,2,FALSE))," ",VLOOKUP(A24,Cal_Base!$A$11:$D$36,2,FALSE))</f>
        <v xml:space="preserve"> </v>
      </c>
      <c r="E24" s="199" t="str">
        <f>IF(ISERROR(VLOOKUP(A24,Cal_Base!$A$11:$D$36,3,FALSE))," ",VLOOKUP(A24,Cal_Base!$A$11:$D$36,3,FALSE))</f>
        <v xml:space="preserve"> </v>
      </c>
      <c r="F24" s="47" t="str">
        <f>IF(ISERROR(VLOOKUP(A24,Cal_Base!$A$11:$D$36,4,FALSE))," ",VLOOKUP(A24,Cal_Base!$A$11:$D$36,4,FALSE))</f>
        <v xml:space="preserve"> </v>
      </c>
      <c r="G24" s="106" t="str">
        <f t="shared" si="0"/>
        <v/>
      </c>
      <c r="H24" s="106" t="str">
        <f t="shared" si="1"/>
        <v/>
      </c>
      <c r="I24" s="106" t="str">
        <f t="shared" si="3"/>
        <v/>
      </c>
      <c r="K24" s="48"/>
      <c r="L24" s="48"/>
      <c r="M24" s="48"/>
      <c r="N24" s="48"/>
      <c r="O24" s="48"/>
      <c r="P24" s="48"/>
      <c r="Q24" s="48"/>
      <c r="R24" s="49"/>
      <c r="S24" s="48"/>
      <c r="T24" s="100"/>
      <c r="U24" s="48"/>
      <c r="V24" s="48"/>
    </row>
    <row r="25" spans="1:22" ht="33.75">
      <c r="A25" s="45">
        <f t="shared" si="4"/>
        <v>43578</v>
      </c>
      <c r="B25" s="46">
        <f t="shared" si="2"/>
        <v>43578</v>
      </c>
      <c r="C25" s="47" t="str">
        <f>VLOOKUP(WEEKDAY(B25,1),Cal_Base!$A$2:$B$8,2)</f>
        <v>火</v>
      </c>
      <c r="D25" s="202" t="str">
        <f>IF(ISERROR(VLOOKUP(A25,Cal_Base!$A$11:$D$36,2,FALSE))," ",VLOOKUP(A25,Cal_Base!$A$11:$D$36,2,FALSE))</f>
        <v xml:space="preserve"> </v>
      </c>
      <c r="E25" s="199" t="str">
        <f>IF(ISERROR(VLOOKUP(A25,Cal_Base!$A$11:$D$36,3,FALSE))," ",VLOOKUP(A25,Cal_Base!$A$11:$D$36,3,FALSE))</f>
        <v xml:space="preserve"> </v>
      </c>
      <c r="F25" s="47" t="str">
        <f>IF(ISERROR(VLOOKUP(A25,Cal_Base!$A$11:$D$36,4,FALSE))," ",VLOOKUP(A25,Cal_Base!$A$11:$D$36,4,FALSE))</f>
        <v xml:space="preserve"> </v>
      </c>
      <c r="G25" s="106" t="str">
        <f t="shared" si="0"/>
        <v>戦没者慰霊祭(杉山)</v>
      </c>
      <c r="H25" s="106" t="str">
        <f t="shared" si="1"/>
        <v/>
      </c>
      <c r="I25" s="106" t="str">
        <f t="shared" si="3"/>
        <v xml:space="preserve">新羽小文化スポーツクラブ総会
たんぽぽにっぱ
</v>
      </c>
      <c r="K25" s="48"/>
      <c r="L25" s="48" t="s">
        <v>140</v>
      </c>
      <c r="M25" s="48"/>
      <c r="N25" s="48"/>
      <c r="O25" s="48"/>
      <c r="P25" s="48"/>
      <c r="Q25" s="48"/>
      <c r="R25" s="49" t="s">
        <v>566</v>
      </c>
      <c r="S25" s="48"/>
      <c r="T25" s="100"/>
      <c r="U25" s="48"/>
      <c r="V25" s="48" t="s">
        <v>588</v>
      </c>
    </row>
    <row r="26" spans="1:22" ht="29.25">
      <c r="A26" s="45">
        <f t="shared" si="4"/>
        <v>43579</v>
      </c>
      <c r="B26" s="46">
        <f t="shared" si="2"/>
        <v>43579</v>
      </c>
      <c r="C26" s="47" t="str">
        <f>VLOOKUP(WEEKDAY(B26,1),Cal_Base!$A$2:$B$8,2)</f>
        <v>水</v>
      </c>
      <c r="D26" s="202" t="str">
        <f>IF(ISERROR(VLOOKUP(A26,Cal_Base!$A$11:$D$36,2,FALSE))," ",VLOOKUP(A26,Cal_Base!$A$11:$D$36,2,FALSE))</f>
        <v xml:space="preserve"> </v>
      </c>
      <c r="E26" s="199" t="str">
        <f>IF(ISERROR(VLOOKUP(A26,Cal_Base!$A$11:$D$36,3,FALSE))," ",VLOOKUP(A26,Cal_Base!$A$11:$D$36,3,FALSE))</f>
        <v xml:space="preserve"> </v>
      </c>
      <c r="F26" s="47" t="str">
        <f>IF(ISERROR(VLOOKUP(A26,Cal_Base!$A$11:$D$36,4,FALSE))," ",VLOOKUP(A26,Cal_Base!$A$11:$D$36,4,FALSE))</f>
        <v xml:space="preserve"> </v>
      </c>
      <c r="G26" s="106" t="str">
        <f t="shared" si="0"/>
        <v/>
      </c>
      <c r="H26" s="106" t="str">
        <f t="shared" si="1"/>
        <v xml:space="preserve">横浜市スポーツ推進委員連絡協議会
</v>
      </c>
      <c r="I26" s="106" t="str">
        <f t="shared" si="3"/>
        <v/>
      </c>
      <c r="K26" s="48"/>
      <c r="L26" s="48"/>
      <c r="M26" s="48"/>
      <c r="N26" s="48"/>
      <c r="O26" s="48" t="s">
        <v>188</v>
      </c>
      <c r="P26" s="48"/>
      <c r="Q26" s="48"/>
      <c r="R26" s="49"/>
      <c r="S26" s="48"/>
      <c r="T26" s="100"/>
      <c r="U26" s="48"/>
      <c r="V26" s="48"/>
    </row>
    <row r="27" spans="1:22">
      <c r="A27" s="45">
        <f t="shared" si="4"/>
        <v>43580</v>
      </c>
      <c r="B27" s="46">
        <f t="shared" si="2"/>
        <v>43580</v>
      </c>
      <c r="C27" s="47" t="str">
        <f>VLOOKUP(WEEKDAY(B27,1),Cal_Base!$A$2:$B$8,2)</f>
        <v>木</v>
      </c>
      <c r="D27" s="202" t="str">
        <f>IF(ISERROR(VLOOKUP(A27,Cal_Base!$A$11:$D$36,2,FALSE))," ",VLOOKUP(A27,Cal_Base!$A$11:$D$36,2,FALSE))</f>
        <v xml:space="preserve"> </v>
      </c>
      <c r="E27" s="199" t="str">
        <f>IF(ISERROR(VLOOKUP(A27,Cal_Base!$A$11:$D$36,3,FALSE))," ",VLOOKUP(A27,Cal_Base!$A$11:$D$36,3,FALSE))</f>
        <v xml:space="preserve"> </v>
      </c>
      <c r="F27" s="47" t="str">
        <f>IF(ISERROR(VLOOKUP(A27,Cal_Base!$A$11:$D$36,4,FALSE))," ",VLOOKUP(A27,Cal_Base!$A$11:$D$36,4,FALSE))</f>
        <v xml:space="preserve"> </v>
      </c>
      <c r="G27" s="106" t="str">
        <f t="shared" si="0"/>
        <v/>
      </c>
      <c r="H27" s="106" t="str">
        <f t="shared" si="1"/>
        <v/>
      </c>
      <c r="I27" s="106" t="str">
        <f t="shared" si="3"/>
        <v/>
      </c>
      <c r="K27" s="48"/>
      <c r="L27" s="48" t="s">
        <v>50</v>
      </c>
      <c r="M27" s="48"/>
      <c r="N27" s="48"/>
      <c r="O27" s="48"/>
      <c r="P27" s="48"/>
      <c r="Q27" s="48"/>
      <c r="R27" s="49"/>
      <c r="S27" s="48"/>
      <c r="T27" s="100"/>
      <c r="U27" s="48"/>
      <c r="V27" s="48"/>
    </row>
    <row r="28" spans="1:22" ht="33.75">
      <c r="A28" s="45">
        <f t="shared" si="4"/>
        <v>43581</v>
      </c>
      <c r="B28" s="46">
        <f t="shared" si="2"/>
        <v>43581</v>
      </c>
      <c r="C28" s="47" t="str">
        <f>VLOOKUP(WEEKDAY(B28,1),Cal_Base!$A$2:$B$8,2)</f>
        <v>金</v>
      </c>
      <c r="D28" s="202" t="str">
        <f>IF(ISERROR(VLOOKUP(A28,Cal_Base!$A$11:$D$36,2,FALSE))," ",VLOOKUP(A28,Cal_Base!$A$11:$D$36,2,FALSE))</f>
        <v xml:space="preserve"> </v>
      </c>
      <c r="E28" s="199" t="str">
        <f>IF(ISERROR(VLOOKUP(A28,Cal_Base!$A$11:$D$36,3,FALSE))," ",VLOOKUP(A28,Cal_Base!$A$11:$D$36,3,FALSE))</f>
        <v xml:space="preserve"> </v>
      </c>
      <c r="F28" s="47" t="str">
        <f>IF(ISERROR(VLOOKUP(A28,Cal_Base!$A$11:$D$36,4,FALSE))," ",VLOOKUP(A28,Cal_Base!$A$11:$D$36,4,FALSE))</f>
        <v xml:space="preserve"> </v>
      </c>
      <c r="G28" s="106" t="str">
        <f t="shared" si="0"/>
        <v/>
      </c>
      <c r="H28" s="106" t="str">
        <f t="shared" si="1"/>
        <v/>
      </c>
      <c r="I28" s="106" t="str">
        <f t="shared" si="3"/>
        <v xml:space="preserve">新羽中・PTA総会学校説明会
ダイニング28
</v>
      </c>
      <c r="K28" s="48"/>
      <c r="L28" s="48" t="s">
        <v>50</v>
      </c>
      <c r="M28" s="48"/>
      <c r="N28" s="48"/>
      <c r="O28" s="48"/>
      <c r="P28" s="48"/>
      <c r="Q28" s="48"/>
      <c r="R28" s="49"/>
      <c r="S28" s="48" t="s">
        <v>670</v>
      </c>
      <c r="T28" s="100"/>
      <c r="U28" s="48"/>
      <c r="V28" s="48" t="s">
        <v>567</v>
      </c>
    </row>
    <row r="29" spans="1:22">
      <c r="A29" s="45">
        <f t="shared" si="4"/>
        <v>43582</v>
      </c>
      <c r="B29" s="46">
        <f t="shared" si="2"/>
        <v>43582</v>
      </c>
      <c r="C29" s="47" t="str">
        <f>VLOOKUP(WEEKDAY(B29,1),Cal_Base!$A$2:$B$8,2)</f>
        <v>土</v>
      </c>
      <c r="D29" s="202" t="str">
        <f>IF(ISERROR(VLOOKUP(A29,Cal_Base!$A$11:$D$36,2,FALSE))," ",VLOOKUP(A29,Cal_Base!$A$11:$D$36,2,FALSE))</f>
        <v xml:space="preserve"> </v>
      </c>
      <c r="E29" s="199" t="str">
        <f>IF(ISERROR(VLOOKUP(A29,Cal_Base!$A$11:$D$36,3,FALSE))," ",VLOOKUP(A29,Cal_Base!$A$11:$D$36,3,FALSE))</f>
        <v xml:space="preserve"> </v>
      </c>
      <c r="F29" s="47" t="str">
        <f>IF(ISERROR(VLOOKUP(A29,Cal_Base!$A$11:$D$36,4,FALSE))," ",VLOOKUP(A29,Cal_Base!$A$11:$D$36,4,FALSE))</f>
        <v xml:space="preserve"> </v>
      </c>
      <c r="G29" s="106" t="str">
        <f t="shared" si="0"/>
        <v/>
      </c>
      <c r="H29" s="106" t="str">
        <f t="shared" si="1"/>
        <v/>
      </c>
      <c r="I29" s="106" t="str">
        <f t="shared" si="3"/>
        <v>ガード下花植え(仮)</v>
      </c>
      <c r="K29" s="48"/>
      <c r="L29" s="48"/>
      <c r="M29" s="48"/>
      <c r="N29" s="48"/>
      <c r="O29" s="48"/>
      <c r="P29" s="48"/>
      <c r="Q29" s="48"/>
      <c r="R29" s="49"/>
      <c r="S29" s="48"/>
      <c r="T29" s="100"/>
      <c r="U29" s="48"/>
      <c r="V29" s="48" t="s">
        <v>393</v>
      </c>
    </row>
    <row r="30" spans="1:22">
      <c r="A30" s="45">
        <f t="shared" si="4"/>
        <v>43583</v>
      </c>
      <c r="B30" s="46">
        <f t="shared" si="2"/>
        <v>43583</v>
      </c>
      <c r="C30" s="47" t="str">
        <f>VLOOKUP(WEEKDAY(B30,1),Cal_Base!$A$2:$B$8,2)</f>
        <v>日</v>
      </c>
      <c r="D30" s="202" t="str">
        <f>IF(ISERROR(VLOOKUP(A30,Cal_Base!$A$11:$D$36,2,FALSE))," ",VLOOKUP(A30,Cal_Base!$A$11:$D$36,2,FALSE))</f>
        <v xml:space="preserve"> </v>
      </c>
      <c r="E30" s="199" t="str">
        <f>IF(ISERROR(VLOOKUP(A30,Cal_Base!$A$11:$D$36,3,FALSE))," ",VLOOKUP(A30,Cal_Base!$A$11:$D$36,3,FALSE))</f>
        <v xml:space="preserve"> </v>
      </c>
      <c r="F30" s="47" t="str">
        <f>IF(ISERROR(VLOOKUP(A30,Cal_Base!$A$11:$D$36,4,FALSE))," ",VLOOKUP(A30,Cal_Base!$A$11:$D$36,4,FALSE))</f>
        <v xml:space="preserve"> </v>
      </c>
      <c r="G30" s="106" t="str">
        <f t="shared" si="0"/>
        <v>クリキタ役員会</v>
      </c>
      <c r="H30" s="106" t="str">
        <f t="shared" si="1"/>
        <v/>
      </c>
      <c r="I30" s="106" t="str">
        <f t="shared" si="3"/>
        <v/>
      </c>
      <c r="K30" s="48"/>
      <c r="L30" s="48" t="s">
        <v>122</v>
      </c>
      <c r="M30" s="48"/>
      <c r="N30" s="48"/>
      <c r="O30" s="48"/>
      <c r="P30" s="48"/>
      <c r="Q30" s="48"/>
      <c r="R30" s="49"/>
      <c r="S30" s="48"/>
      <c r="T30" s="100"/>
      <c r="U30" s="48"/>
      <c r="V30" s="48"/>
    </row>
    <row r="31" spans="1:22" ht="22.5">
      <c r="A31" s="45">
        <f t="shared" si="4"/>
        <v>43584</v>
      </c>
      <c r="B31" s="46">
        <f t="shared" si="2"/>
        <v>43584</v>
      </c>
      <c r="C31" s="47" t="str">
        <f>VLOOKUP(WEEKDAY(B31,1),Cal_Base!$A$2:$B$8,2)</f>
        <v>月</v>
      </c>
      <c r="D31" s="202" t="str">
        <f>IF(ISERROR(VLOOKUP(A31,Cal_Base!$A$11:$D$36,2,FALSE))," ",VLOOKUP(A31,Cal_Base!$A$11:$D$36,2,FALSE))</f>
        <v>祝</v>
      </c>
      <c r="E31" s="199" t="str">
        <f>IF(ISERROR(VLOOKUP(A31,Cal_Base!$A$11:$D$36,3,FALSE))," ",VLOOKUP(A31,Cal_Base!$A$11:$D$36,3,FALSE))</f>
        <v xml:space="preserve">昭和の日
</v>
      </c>
      <c r="F31" s="47">
        <f>IF(ISERROR(VLOOKUP(A31,Cal_Base!$A$11:$D$36,4,FALSE))," ",VLOOKUP(A31,Cal_Base!$A$11:$D$36,4,FALSE))</f>
        <v>1</v>
      </c>
      <c r="G31" s="106" t="str">
        <f t="shared" si="0"/>
        <v xml:space="preserve">昭和の日
</v>
      </c>
      <c r="H31" s="106" t="str">
        <f t="shared" si="1"/>
        <v/>
      </c>
      <c r="I31" s="106" t="str">
        <f t="shared" si="3"/>
        <v/>
      </c>
      <c r="K31" s="48"/>
      <c r="L31" s="48" t="s">
        <v>50</v>
      </c>
      <c r="M31" s="48"/>
      <c r="N31" s="48"/>
      <c r="O31" s="48"/>
      <c r="P31" s="48"/>
      <c r="Q31" s="48"/>
      <c r="R31" s="49"/>
      <c r="S31" s="48"/>
      <c r="T31" s="100"/>
      <c r="U31" s="48"/>
      <c r="V31" s="48"/>
    </row>
    <row r="32" spans="1:22" ht="33.75">
      <c r="A32" s="45">
        <f t="shared" si="4"/>
        <v>43585</v>
      </c>
      <c r="B32" s="46">
        <f t="shared" si="2"/>
        <v>43585</v>
      </c>
      <c r="C32" s="47" t="str">
        <f>VLOOKUP(WEEKDAY(B32,1),Cal_Base!$A$2:$B$8,2)</f>
        <v>火</v>
      </c>
      <c r="D32" s="202" t="str">
        <f>IF(ISERROR(VLOOKUP(A32,Cal_Base!$A$11:$D$36,2,FALSE))," ",VLOOKUP(A32,Cal_Base!$A$11:$D$36,2,FALSE))</f>
        <v>祝</v>
      </c>
      <c r="E32" s="199" t="str">
        <f>IF(ISERROR(VLOOKUP(A32,Cal_Base!$A$11:$D$36,3,FALSE))," ",VLOOKUP(A32,Cal_Base!$A$11:$D$36,3,FALSE))</f>
        <v xml:space="preserve">国民の休日
</v>
      </c>
      <c r="F32" s="47">
        <f>IF(ISERROR(VLOOKUP(A32,Cal_Base!$A$11:$D$36,4,FALSE))," ",VLOOKUP(A32,Cal_Base!$A$11:$D$36,4,FALSE))</f>
        <v>1</v>
      </c>
      <c r="G32" s="106" t="str">
        <f t="shared" si="0"/>
        <v xml:space="preserve">国民の休日
天皇陛下退位
</v>
      </c>
      <c r="H32" s="106" t="str">
        <f t="shared" si="1"/>
        <v/>
      </c>
      <c r="I32" s="106" t="str">
        <f t="shared" si="3"/>
        <v/>
      </c>
      <c r="K32" s="48" t="s">
        <v>251</v>
      </c>
      <c r="L32" s="48"/>
      <c r="M32" s="48"/>
      <c r="N32" s="48"/>
      <c r="O32" s="48"/>
      <c r="P32" s="48"/>
      <c r="Q32" s="48"/>
      <c r="R32" s="49"/>
      <c r="S32" s="48"/>
      <c r="T32" s="100"/>
      <c r="U32" s="48"/>
      <c r="V32" s="48"/>
    </row>
    <row r="33" spans="1:22" ht="33.75">
      <c r="A33" s="45">
        <f t="shared" si="4"/>
        <v>43586</v>
      </c>
      <c r="B33" s="46">
        <f t="shared" si="2"/>
        <v>43586</v>
      </c>
      <c r="C33" s="47" t="str">
        <f>VLOOKUP(WEEKDAY(B33,1),Cal_Base!$A$2:$B$8,2)</f>
        <v>水</v>
      </c>
      <c r="D33" s="202" t="str">
        <f>IF(ISERROR(VLOOKUP(A33,Cal_Base!$A$11:$D$36,2,FALSE))," ",VLOOKUP(A33,Cal_Base!$A$11:$D$36,2,FALSE))</f>
        <v>祝</v>
      </c>
      <c r="E33" s="199" t="str">
        <f>IF(ISERROR(VLOOKUP(A33,Cal_Base!$A$11:$D$36,3,FALSE))," ",VLOOKUP(A33,Cal_Base!$A$11:$D$36,3,FALSE))</f>
        <v xml:space="preserve">改元記念日
</v>
      </c>
      <c r="F33" s="47">
        <f>IF(ISERROR(VLOOKUP(A33,Cal_Base!$A$11:$D$36,4,FALSE))," ",VLOOKUP(A33,Cal_Base!$A$11:$D$36,4,FALSE))</f>
        <v>1</v>
      </c>
      <c r="G33" s="106" t="str">
        <f t="shared" si="0"/>
        <v xml:space="preserve">改元記念日
皇太子様即位　改元
</v>
      </c>
      <c r="H33" s="106" t="str">
        <f t="shared" si="1"/>
        <v/>
      </c>
      <c r="I33" s="106" t="str">
        <f t="shared" ref="I33:I96" si="5">R33&amp;S33&amp;T33&amp;U33&amp;V33</f>
        <v/>
      </c>
      <c r="K33" s="48" t="s">
        <v>668</v>
      </c>
      <c r="L33" s="48"/>
      <c r="M33" s="48"/>
      <c r="N33" s="48"/>
      <c r="O33" s="48"/>
      <c r="P33" s="48"/>
      <c r="Q33" s="48"/>
      <c r="R33" s="49"/>
      <c r="S33" s="48"/>
      <c r="T33" s="100"/>
      <c r="U33" s="48"/>
      <c r="V33" s="48"/>
    </row>
    <row r="34" spans="1:22" ht="33.75">
      <c r="A34" s="45">
        <f t="shared" si="4"/>
        <v>43587</v>
      </c>
      <c r="B34" s="46">
        <f t="shared" si="2"/>
        <v>43587</v>
      </c>
      <c r="C34" s="47" t="str">
        <f>VLOOKUP(WEEKDAY(B34,1),Cal_Base!$A$2:$B$8,2)</f>
        <v>木</v>
      </c>
      <c r="D34" s="202" t="str">
        <f>IF(ISERROR(VLOOKUP(A34,Cal_Base!$A$11:$D$36,2,FALSE))," ",VLOOKUP(A34,Cal_Base!$A$11:$D$36,2,FALSE))</f>
        <v>祝</v>
      </c>
      <c r="E34" s="199" t="str">
        <f>IF(ISERROR(VLOOKUP(A34,Cal_Base!$A$11:$D$36,3,FALSE))," ",VLOOKUP(A34,Cal_Base!$A$11:$D$36,3,FALSE))</f>
        <v xml:space="preserve">国民の休日
</v>
      </c>
      <c r="F34" s="47">
        <f>IF(ISERROR(VLOOKUP(A34,Cal_Base!$A$11:$D$36,4,FALSE))," ",VLOOKUP(A34,Cal_Base!$A$11:$D$36,4,FALSE))</f>
        <v>1</v>
      </c>
      <c r="G34" s="106" t="str">
        <f t="shared" si="0"/>
        <v xml:space="preserve">国民の休日
新羽役員会
</v>
      </c>
      <c r="H34" s="106" t="str">
        <f t="shared" si="1"/>
        <v/>
      </c>
      <c r="I34" s="106" t="str">
        <f t="shared" si="5"/>
        <v>ひっとプランウォーキング</v>
      </c>
      <c r="K34" s="48"/>
      <c r="L34" s="48" t="s">
        <v>481</v>
      </c>
      <c r="M34" s="48"/>
      <c r="N34" s="48"/>
      <c r="O34" s="48"/>
      <c r="P34" s="48"/>
      <c r="Q34" s="48"/>
      <c r="R34" s="49"/>
      <c r="S34" s="48"/>
      <c r="T34" s="100"/>
      <c r="U34" s="48"/>
      <c r="V34" s="48" t="s">
        <v>373</v>
      </c>
    </row>
    <row r="35" spans="1:22" ht="33.75">
      <c r="A35" s="45">
        <f t="shared" si="4"/>
        <v>43588</v>
      </c>
      <c r="B35" s="46">
        <f t="shared" si="2"/>
        <v>43588</v>
      </c>
      <c r="C35" s="47" t="str">
        <f>VLOOKUP(WEEKDAY(B35,1),Cal_Base!$A$2:$B$8,2)</f>
        <v>金</v>
      </c>
      <c r="D35" s="202" t="str">
        <f>IF(ISERROR(VLOOKUP(A35,Cal_Base!$A$11:$D$36,2,FALSE))," ",VLOOKUP(A35,Cal_Base!$A$11:$D$36,2,FALSE))</f>
        <v>祝</v>
      </c>
      <c r="E35" s="199" t="str">
        <f>IF(ISERROR(VLOOKUP(A35,Cal_Base!$A$11:$D$36,3,FALSE))," ",VLOOKUP(A35,Cal_Base!$A$11:$D$36,3,FALSE))</f>
        <v xml:space="preserve">憲法記念日
</v>
      </c>
      <c r="F35" s="47">
        <f>IF(ISERROR(VLOOKUP(A35,Cal_Base!$A$11:$D$36,4,FALSE))," ",VLOOKUP(A35,Cal_Base!$A$11:$D$36,4,FALSE))</f>
        <v>1</v>
      </c>
      <c r="G35" s="106" t="str">
        <f t="shared" si="0"/>
        <v xml:space="preserve">憲法記念日
新羽理事会
</v>
      </c>
      <c r="H35" s="106" t="str">
        <f t="shared" si="1"/>
        <v/>
      </c>
      <c r="I35" s="106" t="str">
        <f t="shared" si="5"/>
        <v/>
      </c>
      <c r="K35" s="48"/>
      <c r="L35" s="48" t="s">
        <v>659</v>
      </c>
      <c r="M35" s="48"/>
      <c r="N35" s="48"/>
      <c r="O35" s="48"/>
      <c r="P35" s="48"/>
      <c r="Q35" s="48"/>
      <c r="R35" s="49"/>
      <c r="S35" s="48"/>
      <c r="T35" s="100"/>
      <c r="U35" s="48"/>
      <c r="V35" s="48"/>
    </row>
    <row r="36" spans="1:22" ht="31.5">
      <c r="A36" s="45">
        <f t="shared" si="4"/>
        <v>43589</v>
      </c>
      <c r="B36" s="46">
        <f t="shared" si="2"/>
        <v>43589</v>
      </c>
      <c r="C36" s="47" t="str">
        <f>VLOOKUP(WEEKDAY(B36,1),Cal_Base!$A$2:$B$8,2)</f>
        <v>土</v>
      </c>
      <c r="D36" s="202" t="str">
        <f>IF(ISERROR(VLOOKUP(A36,Cal_Base!$A$11:$D$36,2,FALSE))," ",VLOOKUP(A36,Cal_Base!$A$11:$D$36,2,FALSE))</f>
        <v>祝</v>
      </c>
      <c r="E36" s="199" t="str">
        <f>IF(ISERROR(VLOOKUP(A36,Cal_Base!$A$11:$D$36,3,FALSE))," ",VLOOKUP(A36,Cal_Base!$A$11:$D$36,3,FALSE))</f>
        <v xml:space="preserve">みどりの日
</v>
      </c>
      <c r="F36" s="47">
        <f>IF(ISERROR(VLOOKUP(A36,Cal_Base!$A$11:$D$36,4,FALSE))," ",VLOOKUP(A36,Cal_Base!$A$11:$D$36,4,FALSE))</f>
        <v>1</v>
      </c>
      <c r="G36" s="106" t="str">
        <f t="shared" si="0"/>
        <v xml:space="preserve">みどりの日
</v>
      </c>
      <c r="H36" s="106" t="str">
        <f t="shared" si="1"/>
        <v/>
      </c>
      <c r="I36" s="106" t="str">
        <f t="shared" si="5"/>
        <v/>
      </c>
      <c r="K36" s="48"/>
      <c r="L36" s="48"/>
      <c r="M36" s="48"/>
      <c r="N36" s="48"/>
      <c r="O36" s="48"/>
      <c r="P36" s="48"/>
      <c r="Q36" s="48"/>
      <c r="R36" s="49"/>
      <c r="S36" s="48"/>
      <c r="T36" s="100"/>
      <c r="U36" s="48"/>
      <c r="V36" s="48"/>
    </row>
    <row r="37" spans="1:22" ht="22.5">
      <c r="A37" s="45">
        <f t="shared" si="4"/>
        <v>43590</v>
      </c>
      <c r="B37" s="46">
        <f t="shared" si="2"/>
        <v>43590</v>
      </c>
      <c r="C37" s="47" t="str">
        <f>VLOOKUP(WEEKDAY(B37,1),Cal_Base!$A$2:$B$8,2)</f>
        <v>日</v>
      </c>
      <c r="D37" s="202" t="str">
        <f>IF(ISERROR(VLOOKUP(A37,Cal_Base!$A$11:$D$36,2,FALSE))," ",VLOOKUP(A37,Cal_Base!$A$11:$D$36,2,FALSE))</f>
        <v>祝</v>
      </c>
      <c r="E37" s="199" t="str">
        <f>IF(ISERROR(VLOOKUP(A37,Cal_Base!$A$11:$D$36,3,FALSE))," ",VLOOKUP(A37,Cal_Base!$A$11:$D$36,3,FALSE))</f>
        <v xml:space="preserve">こどもの日
</v>
      </c>
      <c r="F37" s="47">
        <f>IF(ISERROR(VLOOKUP(A37,Cal_Base!$A$11:$D$36,4,FALSE))," ",VLOOKUP(A37,Cal_Base!$A$11:$D$36,4,FALSE))</f>
        <v>1</v>
      </c>
      <c r="G37" s="106" t="str">
        <f t="shared" si="0"/>
        <v xml:space="preserve">こどもの日
</v>
      </c>
      <c r="H37" s="106" t="str">
        <f t="shared" si="1"/>
        <v/>
      </c>
      <c r="I37" s="106" t="str">
        <f t="shared" si="5"/>
        <v/>
      </c>
      <c r="K37" s="48"/>
      <c r="L37" s="48"/>
      <c r="M37" s="48"/>
      <c r="N37" s="48"/>
      <c r="O37" s="48"/>
      <c r="P37" s="48"/>
      <c r="Q37" s="48"/>
      <c r="R37" s="49"/>
      <c r="S37" s="48"/>
      <c r="T37" s="100"/>
      <c r="U37" s="48"/>
      <c r="V37" s="48"/>
    </row>
    <row r="38" spans="1:22" ht="22.5">
      <c r="A38" s="45">
        <f t="shared" si="4"/>
        <v>43591</v>
      </c>
      <c r="B38" s="46">
        <f t="shared" si="2"/>
        <v>43591</v>
      </c>
      <c r="C38" s="47" t="str">
        <f>VLOOKUP(WEEKDAY(B38,1),Cal_Base!$A$2:$B$8,2)</f>
        <v>月</v>
      </c>
      <c r="D38" s="202" t="str">
        <f>IF(ISERROR(VLOOKUP(A38,Cal_Base!$A$11:$D$36,2,FALSE))," ",VLOOKUP(A38,Cal_Base!$A$11:$D$36,2,FALSE))</f>
        <v>振</v>
      </c>
      <c r="E38" s="199" t="str">
        <f>IF(ISERROR(VLOOKUP(A38,Cal_Base!$A$11:$D$36,3,FALSE))," ",VLOOKUP(A38,Cal_Base!$A$11:$D$36,3,FALSE))</f>
        <v xml:space="preserve">（振替）
</v>
      </c>
      <c r="F38" s="47">
        <f>IF(ISERROR(VLOOKUP(A38,Cal_Base!$A$11:$D$36,4,FALSE))," ",VLOOKUP(A38,Cal_Base!$A$11:$D$36,4,FALSE))</f>
        <v>1</v>
      </c>
      <c r="G38" s="106" t="str">
        <f t="shared" si="0"/>
        <v xml:space="preserve">（振替）
</v>
      </c>
      <c r="H38" s="106" t="str">
        <f t="shared" si="1"/>
        <v/>
      </c>
      <c r="I38" s="106" t="str">
        <f t="shared" si="5"/>
        <v>カフェ・ド・らんらん</v>
      </c>
      <c r="K38" s="48"/>
      <c r="L38" s="48"/>
      <c r="M38" s="48"/>
      <c r="N38" s="48"/>
      <c r="O38" s="48"/>
      <c r="P38" s="48"/>
      <c r="Q38" s="48"/>
      <c r="R38" s="49"/>
      <c r="S38" s="48"/>
      <c r="T38" s="100"/>
      <c r="U38" s="48"/>
      <c r="V38" s="48" t="s">
        <v>388</v>
      </c>
    </row>
    <row r="39" spans="1:22" ht="22.5">
      <c r="A39" s="45">
        <f t="shared" si="4"/>
        <v>43592</v>
      </c>
      <c r="B39" s="46">
        <f t="shared" si="2"/>
        <v>43592</v>
      </c>
      <c r="C39" s="47" t="str">
        <f>VLOOKUP(WEEKDAY(B39,1),Cal_Base!$A$2:$B$8,2)</f>
        <v>火</v>
      </c>
      <c r="D39" s="202" t="str">
        <f>IF(ISERROR(VLOOKUP(A39,Cal_Base!$A$11:$D$36,2,FALSE))," ",VLOOKUP(A39,Cal_Base!$A$11:$D$36,2,FALSE))</f>
        <v xml:space="preserve"> </v>
      </c>
      <c r="E39" s="199" t="str">
        <f>IF(ISERROR(VLOOKUP(A39,Cal_Base!$A$11:$D$36,3,FALSE))," ",VLOOKUP(A39,Cal_Base!$A$11:$D$36,3,FALSE))</f>
        <v xml:space="preserve"> </v>
      </c>
      <c r="F39" s="47" t="str">
        <f>IF(ISERROR(VLOOKUP(A39,Cal_Base!$A$11:$D$36,4,FALSE))," ",VLOOKUP(A39,Cal_Base!$A$11:$D$36,4,FALSE))</f>
        <v xml:space="preserve"> </v>
      </c>
      <c r="G39" s="106" t="str">
        <f t="shared" si="0"/>
        <v/>
      </c>
      <c r="H39" s="106" t="str">
        <f t="shared" si="1"/>
        <v/>
      </c>
      <c r="I39" s="106" t="str">
        <f>R39&amp;S39&amp;T39&amp;U39&amp;V39</f>
        <v xml:space="preserve">たんぽぽにっぱ
</v>
      </c>
      <c r="K39" s="48"/>
      <c r="L39" s="48"/>
      <c r="M39" s="48"/>
      <c r="N39" s="48"/>
      <c r="O39" s="48"/>
      <c r="P39" s="48"/>
      <c r="Q39" s="48"/>
      <c r="R39" s="49"/>
      <c r="S39" s="48"/>
      <c r="T39" s="100"/>
      <c r="U39" s="48"/>
      <c r="V39" s="48" t="s">
        <v>588</v>
      </c>
    </row>
    <row r="40" spans="1:22" ht="33.75">
      <c r="A40" s="45">
        <f t="shared" si="4"/>
        <v>43593</v>
      </c>
      <c r="B40" s="46">
        <f t="shared" si="2"/>
        <v>43593</v>
      </c>
      <c r="C40" s="47" t="str">
        <f>VLOOKUP(WEEKDAY(B40,1),Cal_Base!$A$2:$B$8,2)</f>
        <v>水</v>
      </c>
      <c r="D40" s="202" t="str">
        <f>IF(ISERROR(VLOOKUP(A40,Cal_Base!$A$11:$D$36,2,FALSE))," ",VLOOKUP(A40,Cal_Base!$A$11:$D$36,2,FALSE))</f>
        <v xml:space="preserve"> </v>
      </c>
      <c r="E40" s="199" t="str">
        <f>IF(ISERROR(VLOOKUP(A40,Cal_Base!$A$11:$D$36,3,FALSE))," ",VLOOKUP(A40,Cal_Base!$A$11:$D$36,3,FALSE))</f>
        <v xml:space="preserve"> </v>
      </c>
      <c r="F40" s="47" t="str">
        <f>IF(ISERROR(VLOOKUP(A40,Cal_Base!$A$11:$D$36,4,FALSE))," ",VLOOKUP(A40,Cal_Base!$A$11:$D$36,4,FALSE))</f>
        <v xml:space="preserve"> </v>
      </c>
      <c r="G40" s="106" t="str">
        <f t="shared" si="0"/>
        <v/>
      </c>
      <c r="H40" s="106" t="str">
        <f t="shared" si="1"/>
        <v>定例消防団・分団長会議
横浜市スポーツ推進委員連絡協議会</v>
      </c>
      <c r="I40" s="106" t="str">
        <f t="shared" si="5"/>
        <v/>
      </c>
      <c r="K40" s="48"/>
      <c r="L40" s="48"/>
      <c r="M40" s="48" t="s">
        <v>350</v>
      </c>
      <c r="N40" s="48"/>
      <c r="O40" s="48" t="s">
        <v>46</v>
      </c>
      <c r="P40" s="48"/>
      <c r="Q40" s="48"/>
      <c r="R40" s="49"/>
      <c r="S40" s="48"/>
      <c r="T40" s="100"/>
      <c r="U40" s="48"/>
      <c r="V40" s="48"/>
    </row>
    <row r="41" spans="1:22" ht="22.5">
      <c r="A41" s="45">
        <f t="shared" si="4"/>
        <v>43594</v>
      </c>
      <c r="B41" s="46">
        <f t="shared" si="2"/>
        <v>43594</v>
      </c>
      <c r="C41" s="47" t="str">
        <f>VLOOKUP(WEEKDAY(B41,1),Cal_Base!$A$2:$B$8,2)</f>
        <v>木</v>
      </c>
      <c r="D41" s="202" t="str">
        <f>IF(ISERROR(VLOOKUP(A41,Cal_Base!$A$11:$D$36,2,FALSE))," ",VLOOKUP(A41,Cal_Base!$A$11:$D$36,2,FALSE))</f>
        <v xml:space="preserve"> </v>
      </c>
      <c r="E41" s="199" t="str">
        <f>IF(ISERROR(VLOOKUP(A41,Cal_Base!$A$11:$D$36,3,FALSE))," ",VLOOKUP(A41,Cal_Base!$A$11:$D$36,3,FALSE))</f>
        <v xml:space="preserve"> </v>
      </c>
      <c r="F41" s="47" t="str">
        <f>IF(ISERROR(VLOOKUP(A41,Cal_Base!$A$11:$D$36,4,FALSE))," ",VLOOKUP(A41,Cal_Base!$A$11:$D$36,4,FALSE))</f>
        <v xml:space="preserve"> </v>
      </c>
      <c r="G41" s="106" t="str">
        <f t="shared" si="0"/>
        <v xml:space="preserve">大新羽音頭練習
</v>
      </c>
      <c r="H41" s="106" t="str">
        <f t="shared" si="1"/>
        <v/>
      </c>
      <c r="I41" s="106" t="str">
        <f t="shared" si="5"/>
        <v/>
      </c>
      <c r="K41" s="48"/>
      <c r="L41" s="48" t="s">
        <v>184</v>
      </c>
      <c r="M41" s="48"/>
      <c r="N41" s="48"/>
      <c r="O41" s="48"/>
      <c r="P41" s="48"/>
      <c r="Q41" s="48"/>
      <c r="R41" s="49"/>
      <c r="S41" s="48"/>
      <c r="T41" s="100"/>
      <c r="U41" s="48"/>
      <c r="V41" s="48"/>
    </row>
    <row r="42" spans="1:22" ht="22.5">
      <c r="A42" s="45">
        <f t="shared" si="4"/>
        <v>43595</v>
      </c>
      <c r="B42" s="46">
        <f t="shared" si="2"/>
        <v>43595</v>
      </c>
      <c r="C42" s="47" t="str">
        <f>VLOOKUP(WEEKDAY(B42,1),Cal_Base!$A$2:$B$8,2)</f>
        <v>金</v>
      </c>
      <c r="D42" s="202" t="str">
        <f>IF(ISERROR(VLOOKUP(A42,Cal_Base!$A$11:$D$36,2,FALSE))," ",VLOOKUP(A42,Cal_Base!$A$11:$D$36,2,FALSE))</f>
        <v xml:space="preserve"> </v>
      </c>
      <c r="E42" s="199" t="str">
        <f>IF(ISERROR(VLOOKUP(A42,Cal_Base!$A$11:$D$36,3,FALSE))," ",VLOOKUP(A42,Cal_Base!$A$11:$D$36,3,FALSE))</f>
        <v xml:space="preserve"> </v>
      </c>
      <c r="F42" s="47" t="str">
        <f>IF(ISERROR(VLOOKUP(A42,Cal_Base!$A$11:$D$36,4,FALSE))," ",VLOOKUP(A42,Cal_Base!$A$11:$D$36,4,FALSE))</f>
        <v xml:space="preserve"> </v>
      </c>
      <c r="G42" s="106" t="str">
        <f t="shared" si="0"/>
        <v/>
      </c>
      <c r="H42" s="106" t="str">
        <f t="shared" si="1"/>
        <v/>
      </c>
      <c r="I42" s="106" t="str">
        <f t="shared" si="5"/>
        <v>第一回新羽小中合同学校運営協議会新田小学校説明会・PTA総会</v>
      </c>
      <c r="K42" s="48"/>
      <c r="L42" s="48"/>
      <c r="M42" s="48"/>
      <c r="N42" s="48"/>
      <c r="O42" s="48"/>
      <c r="P42" s="48"/>
      <c r="Q42" s="48"/>
      <c r="R42" s="49" t="s">
        <v>669</v>
      </c>
      <c r="S42" s="48"/>
      <c r="T42" s="100" t="s">
        <v>429</v>
      </c>
      <c r="U42" s="48"/>
      <c r="V42" s="48"/>
    </row>
    <row r="43" spans="1:22" ht="33.75">
      <c r="A43" s="45">
        <f t="shared" si="4"/>
        <v>43596</v>
      </c>
      <c r="B43" s="46">
        <f t="shared" si="2"/>
        <v>43596</v>
      </c>
      <c r="C43" s="47" t="str">
        <f>VLOOKUP(WEEKDAY(B43,1),Cal_Base!$A$2:$B$8,2)</f>
        <v>土</v>
      </c>
      <c r="D43" s="202" t="str">
        <f>IF(ISERROR(VLOOKUP(A43,Cal_Base!$A$11:$D$36,2,FALSE))," ",VLOOKUP(A43,Cal_Base!$A$11:$D$36,2,FALSE))</f>
        <v xml:space="preserve"> </v>
      </c>
      <c r="E43" s="199" t="str">
        <f>IF(ISERROR(VLOOKUP(A43,Cal_Base!$A$11:$D$36,3,FALSE))," ",VLOOKUP(A43,Cal_Base!$A$11:$D$36,3,FALSE))</f>
        <v xml:space="preserve"> </v>
      </c>
      <c r="F43" s="47" t="str">
        <f>IF(ISERROR(VLOOKUP(A43,Cal_Base!$A$11:$D$36,4,FALSE))," ",VLOOKUP(A43,Cal_Base!$A$11:$D$36,4,FALSE))</f>
        <v xml:space="preserve"> </v>
      </c>
      <c r="G43" s="106" t="str">
        <f t="shared" si="0"/>
        <v xml:space="preserve">南,大竹,中央,中之久保,自治会,北新羽役員会
</v>
      </c>
      <c r="H43" s="106" t="str">
        <f t="shared" si="1"/>
        <v/>
      </c>
      <c r="I43" s="106" t="str">
        <f t="shared" si="5"/>
        <v xml:space="preserve">新羽小土曜参観
新羽小・新羽中引き取り訓練
</v>
      </c>
      <c r="K43" s="48"/>
      <c r="L43" s="48" t="s">
        <v>197</v>
      </c>
      <c r="M43" s="48"/>
      <c r="N43" s="48"/>
      <c r="O43" s="48"/>
      <c r="P43" s="48"/>
      <c r="Q43" s="48"/>
      <c r="R43" s="49" t="s">
        <v>671</v>
      </c>
      <c r="S43" s="48" t="s">
        <v>635</v>
      </c>
      <c r="T43" s="100"/>
      <c r="U43" s="48"/>
      <c r="V43" s="48"/>
    </row>
    <row r="44" spans="1:22">
      <c r="A44" s="45">
        <f t="shared" si="4"/>
        <v>43597</v>
      </c>
      <c r="B44" s="46">
        <f t="shared" si="2"/>
        <v>43597</v>
      </c>
      <c r="C44" s="47" t="str">
        <f>VLOOKUP(WEEKDAY(B44,1),Cal_Base!$A$2:$B$8,2)</f>
        <v>日</v>
      </c>
      <c r="D44" s="202" t="str">
        <f>IF(ISERROR(VLOOKUP(A44,Cal_Base!$A$11:$D$36,2,FALSE))," ",VLOOKUP(A44,Cal_Base!$A$11:$D$36,2,FALSE))</f>
        <v xml:space="preserve"> </v>
      </c>
      <c r="E44" s="199" t="str">
        <f>IF(ISERROR(VLOOKUP(A44,Cal_Base!$A$11:$D$36,3,FALSE))," ",VLOOKUP(A44,Cal_Base!$A$11:$D$36,3,FALSE))</f>
        <v xml:space="preserve"> </v>
      </c>
      <c r="F44" s="47" t="str">
        <f>IF(ISERROR(VLOOKUP(A44,Cal_Base!$A$11:$D$36,4,FALSE))," ",VLOOKUP(A44,Cal_Base!$A$11:$D$36,4,FALSE))</f>
        <v xml:space="preserve"> </v>
      </c>
      <c r="G44" s="106" t="str">
        <f t="shared" si="0"/>
        <v/>
      </c>
      <c r="H44" s="106" t="str">
        <f t="shared" si="1"/>
        <v/>
      </c>
      <c r="I44" s="106" t="str">
        <f t="shared" si="5"/>
        <v/>
      </c>
      <c r="K44" s="48"/>
      <c r="L44" s="48"/>
      <c r="M44" s="48"/>
      <c r="N44" s="48"/>
      <c r="O44" s="48"/>
      <c r="P44" s="48"/>
      <c r="Q44" s="48"/>
      <c r="R44" s="49"/>
      <c r="S44" s="48"/>
      <c r="T44" s="100"/>
      <c r="U44" s="48"/>
      <c r="V44" s="48"/>
    </row>
    <row r="45" spans="1:22" ht="45">
      <c r="A45" s="45">
        <f t="shared" si="4"/>
        <v>43598</v>
      </c>
      <c r="B45" s="46">
        <f t="shared" si="2"/>
        <v>43598</v>
      </c>
      <c r="C45" s="47" t="str">
        <f>VLOOKUP(WEEKDAY(B45,1),Cal_Base!$A$2:$B$8,2)</f>
        <v>月</v>
      </c>
      <c r="D45" s="202" t="str">
        <f>IF(ISERROR(VLOOKUP(A45,Cal_Base!$A$11:$D$36,2,FALSE))," ",VLOOKUP(A45,Cal_Base!$A$11:$D$36,2,FALSE))</f>
        <v xml:space="preserve"> </v>
      </c>
      <c r="E45" s="199" t="str">
        <f>IF(ISERROR(VLOOKUP(A45,Cal_Base!$A$11:$D$36,3,FALSE))," ",VLOOKUP(A45,Cal_Base!$A$11:$D$36,3,FALSE))</f>
        <v xml:space="preserve"> </v>
      </c>
      <c r="F45" s="47" t="str">
        <f>IF(ISERROR(VLOOKUP(A45,Cal_Base!$A$11:$D$36,4,FALSE))," ",VLOOKUP(A45,Cal_Base!$A$11:$D$36,4,FALSE))</f>
        <v xml:space="preserve"> </v>
      </c>
      <c r="G45" s="106" t="str">
        <f t="shared" si="0"/>
        <v/>
      </c>
      <c r="H45" s="106" t="str">
        <f t="shared" si="1"/>
        <v/>
      </c>
      <c r="I45" s="106" t="str">
        <f t="shared" si="5"/>
        <v xml:space="preserve">新羽小土曜参観代休
新羽中修学旅行①
たんぽぽきたにっぱ
</v>
      </c>
      <c r="K45" s="48"/>
      <c r="L45" s="48"/>
      <c r="M45" s="48"/>
      <c r="N45" s="48"/>
      <c r="O45" s="48"/>
      <c r="P45" s="48"/>
      <c r="Q45" s="48"/>
      <c r="R45" s="49" t="s">
        <v>478</v>
      </c>
      <c r="S45" s="48" t="s">
        <v>467</v>
      </c>
      <c r="T45" s="100"/>
      <c r="U45" s="48"/>
      <c r="V45" s="48" t="s">
        <v>629</v>
      </c>
    </row>
    <row r="46" spans="1:22" ht="22.5">
      <c r="A46" s="45">
        <f t="shared" si="4"/>
        <v>43599</v>
      </c>
      <c r="B46" s="46">
        <f t="shared" si="2"/>
        <v>43599</v>
      </c>
      <c r="C46" s="47" t="str">
        <f>VLOOKUP(WEEKDAY(B46,1),Cal_Base!$A$2:$B$8,2)</f>
        <v>火</v>
      </c>
      <c r="D46" s="202" t="str">
        <f>IF(ISERROR(VLOOKUP(A46,Cal_Base!$A$11:$D$36,2,FALSE))," ",VLOOKUP(A46,Cal_Base!$A$11:$D$36,2,FALSE))</f>
        <v xml:space="preserve"> </v>
      </c>
      <c r="E46" s="199" t="str">
        <f>IF(ISERROR(VLOOKUP(A46,Cal_Base!$A$11:$D$36,3,FALSE))," ",VLOOKUP(A46,Cal_Base!$A$11:$D$36,3,FALSE))</f>
        <v xml:space="preserve"> </v>
      </c>
      <c r="F46" s="47" t="str">
        <f>IF(ISERROR(VLOOKUP(A46,Cal_Base!$A$11:$D$36,4,FALSE))," ",VLOOKUP(A46,Cal_Base!$A$11:$D$36,4,FALSE))</f>
        <v xml:space="preserve"> </v>
      </c>
      <c r="G46" s="106" t="str">
        <f t="shared" si="0"/>
        <v/>
      </c>
      <c r="H46" s="106" t="str">
        <f t="shared" si="1"/>
        <v xml:space="preserve">区青指協会長会
</v>
      </c>
      <c r="I46" s="106" t="str">
        <f t="shared" si="5"/>
        <v>新羽中修学旅行②</v>
      </c>
      <c r="K46" s="48"/>
      <c r="L46" s="48"/>
      <c r="M46" s="48"/>
      <c r="N46" s="48"/>
      <c r="O46" s="48"/>
      <c r="P46" s="48" t="s">
        <v>361</v>
      </c>
      <c r="Q46" s="48"/>
      <c r="R46" s="49"/>
      <c r="S46" s="48" t="s">
        <v>420</v>
      </c>
      <c r="T46" s="100"/>
      <c r="U46" s="48"/>
      <c r="V46" s="48"/>
    </row>
    <row r="47" spans="1:22" ht="33.75">
      <c r="A47" s="45">
        <f t="shared" si="4"/>
        <v>43600</v>
      </c>
      <c r="B47" s="46">
        <f t="shared" si="2"/>
        <v>43600</v>
      </c>
      <c r="C47" s="47" t="str">
        <f>VLOOKUP(WEEKDAY(B47,1),Cal_Base!$A$2:$B$8,2)</f>
        <v>水</v>
      </c>
      <c r="D47" s="202" t="str">
        <f>IF(ISERROR(VLOOKUP(A47,Cal_Base!$A$11:$D$36,2,FALSE))," ",VLOOKUP(A47,Cal_Base!$A$11:$D$36,2,FALSE))</f>
        <v xml:space="preserve"> </v>
      </c>
      <c r="E47" s="199" t="str">
        <f>IF(ISERROR(VLOOKUP(A47,Cal_Base!$A$11:$D$36,3,FALSE))," ",VLOOKUP(A47,Cal_Base!$A$11:$D$36,3,FALSE))</f>
        <v xml:space="preserve"> </v>
      </c>
      <c r="F47" s="47" t="str">
        <f>IF(ISERROR(VLOOKUP(A47,Cal_Base!$A$11:$D$36,4,FALSE))," ",VLOOKUP(A47,Cal_Base!$A$11:$D$36,4,FALSE))</f>
        <v xml:space="preserve"> </v>
      </c>
      <c r="G47" s="106" t="str">
        <f t="shared" si="0"/>
        <v/>
      </c>
      <c r="H47" s="106" t="str">
        <f t="shared" si="1"/>
        <v xml:space="preserve">区民生児童委員会長会
新羽青指協定例会
</v>
      </c>
      <c r="I47" s="106" t="str">
        <f t="shared" si="5"/>
        <v>新羽中修学旅行③</v>
      </c>
      <c r="K47" s="48"/>
      <c r="L47" s="48"/>
      <c r="M47" s="48"/>
      <c r="N47" s="48" t="s">
        <v>453</v>
      </c>
      <c r="O47" s="48"/>
      <c r="P47" s="48" t="s">
        <v>186</v>
      </c>
      <c r="Q47" s="48"/>
      <c r="R47" s="49"/>
      <c r="S47" s="48" t="s">
        <v>421</v>
      </c>
      <c r="T47" s="100"/>
      <c r="U47" s="48"/>
      <c r="V47" s="48"/>
    </row>
    <row r="48" spans="1:22">
      <c r="A48" s="45">
        <f t="shared" si="4"/>
        <v>43601</v>
      </c>
      <c r="B48" s="46">
        <f t="shared" si="2"/>
        <v>43601</v>
      </c>
      <c r="C48" s="47" t="str">
        <f>VLOOKUP(WEEKDAY(B48,1),Cal_Base!$A$2:$B$8,2)</f>
        <v>木</v>
      </c>
      <c r="D48" s="202" t="str">
        <f>IF(ISERROR(VLOOKUP(A48,Cal_Base!$A$11:$D$36,2,FALSE))," ",VLOOKUP(A48,Cal_Base!$A$11:$D$36,2,FALSE))</f>
        <v xml:space="preserve"> </v>
      </c>
      <c r="E48" s="199" t="str">
        <f>IF(ISERROR(VLOOKUP(A48,Cal_Base!$A$11:$D$36,3,FALSE))," ",VLOOKUP(A48,Cal_Base!$A$11:$D$36,3,FALSE))</f>
        <v xml:space="preserve"> </v>
      </c>
      <c r="F48" s="47" t="str">
        <f>IF(ISERROR(VLOOKUP(A48,Cal_Base!$A$11:$D$36,4,FALSE))," ",VLOOKUP(A48,Cal_Base!$A$11:$D$36,4,FALSE))</f>
        <v xml:space="preserve"> </v>
      </c>
      <c r="G48" s="106" t="str">
        <f t="shared" si="0"/>
        <v/>
      </c>
      <c r="H48" s="106" t="str">
        <f t="shared" si="1"/>
        <v/>
      </c>
      <c r="I48" s="106" t="str">
        <f t="shared" si="5"/>
        <v/>
      </c>
      <c r="K48" s="48"/>
      <c r="L48" s="48"/>
      <c r="M48" s="48"/>
      <c r="N48" s="48"/>
      <c r="O48" s="48"/>
      <c r="P48" s="48"/>
      <c r="Q48" s="48"/>
      <c r="R48" s="49"/>
      <c r="S48" s="48"/>
      <c r="T48" s="100"/>
      <c r="U48" s="48"/>
      <c r="V48" s="48"/>
    </row>
    <row r="49" spans="1:22" ht="45">
      <c r="A49" s="45">
        <f t="shared" si="4"/>
        <v>43602</v>
      </c>
      <c r="B49" s="46">
        <f t="shared" si="2"/>
        <v>43602</v>
      </c>
      <c r="C49" s="47" t="str">
        <f>VLOOKUP(WEEKDAY(B49,1),Cal_Base!$A$2:$B$8,2)</f>
        <v>金</v>
      </c>
      <c r="D49" s="202" t="str">
        <f>IF(ISERROR(VLOOKUP(A49,Cal_Base!$A$11:$D$36,2,FALSE))," ",VLOOKUP(A49,Cal_Base!$A$11:$D$36,2,FALSE))</f>
        <v xml:space="preserve"> </v>
      </c>
      <c r="E49" s="199" t="str">
        <f>IF(ISERROR(VLOOKUP(A49,Cal_Base!$A$11:$D$36,3,FALSE))," ",VLOOKUP(A49,Cal_Base!$A$11:$D$36,3,FALSE))</f>
        <v xml:space="preserve"> </v>
      </c>
      <c r="F49" s="47" t="str">
        <f>IF(ISERROR(VLOOKUP(A49,Cal_Base!$A$11:$D$36,4,FALSE))," ",VLOOKUP(A49,Cal_Base!$A$11:$D$36,4,FALSE))</f>
        <v xml:space="preserve"> </v>
      </c>
      <c r="G49" s="106" t="str">
        <f t="shared" si="0"/>
        <v/>
      </c>
      <c r="H49" s="106" t="str">
        <f t="shared" si="1"/>
        <v/>
      </c>
      <c r="I49" s="106" t="str">
        <f t="shared" si="5"/>
        <v xml:space="preserve">新羽中学校１年遠足
新田小全校遠足
</v>
      </c>
      <c r="K49" s="48"/>
      <c r="L49" s="48" t="s">
        <v>50</v>
      </c>
      <c r="M49" s="48"/>
      <c r="N49" s="48"/>
      <c r="O49" s="48"/>
      <c r="P49" s="48"/>
      <c r="Q49" s="48"/>
      <c r="R49" s="49"/>
      <c r="S49" s="48" t="s">
        <v>422</v>
      </c>
      <c r="T49" s="100" t="s">
        <v>658</v>
      </c>
      <c r="U49" s="48"/>
      <c r="V49" s="48"/>
    </row>
    <row r="50" spans="1:22" ht="45">
      <c r="A50" s="45">
        <f t="shared" si="4"/>
        <v>43603</v>
      </c>
      <c r="B50" s="46">
        <f t="shared" si="2"/>
        <v>43603</v>
      </c>
      <c r="C50" s="47" t="str">
        <f>VLOOKUP(WEEKDAY(B50,1),Cal_Base!$A$2:$B$8,2)</f>
        <v>土</v>
      </c>
      <c r="D50" s="202" t="str">
        <f>IF(ISERROR(VLOOKUP(A50,Cal_Base!$A$11:$D$36,2,FALSE))," ",VLOOKUP(A50,Cal_Base!$A$11:$D$36,2,FALSE))</f>
        <v xml:space="preserve"> </v>
      </c>
      <c r="E50" s="199" t="str">
        <f>IF(ISERROR(VLOOKUP(A50,Cal_Base!$A$11:$D$36,3,FALSE))," ",VLOOKUP(A50,Cal_Base!$A$11:$D$36,3,FALSE))</f>
        <v xml:space="preserve"> </v>
      </c>
      <c r="F50" s="47" t="str">
        <f>IF(ISERROR(VLOOKUP(A50,Cal_Base!$A$11:$D$36,4,FALSE))," ",VLOOKUP(A50,Cal_Base!$A$11:$D$36,4,FALSE))</f>
        <v xml:space="preserve"> </v>
      </c>
      <c r="G50" s="106" t="str">
        <f t="shared" si="0"/>
        <v xml:space="preserve">世界トライアスロンシリーズ横浜大会
新羽地区社会福祉協議会総会
</v>
      </c>
      <c r="H50" s="106" t="str">
        <f t="shared" si="1"/>
        <v>消防団上級救命士講習</v>
      </c>
      <c r="I50" s="106" t="str">
        <f t="shared" si="5"/>
        <v>新田小飯盒炊爨</v>
      </c>
      <c r="K50" s="48" t="s">
        <v>201</v>
      </c>
      <c r="L50" s="48" t="s">
        <v>660</v>
      </c>
      <c r="M50" s="48" t="s">
        <v>683</v>
      </c>
      <c r="N50" s="48"/>
      <c r="O50" s="48"/>
      <c r="P50" s="48"/>
      <c r="Q50" s="48"/>
      <c r="R50" s="49"/>
      <c r="S50" s="48"/>
      <c r="T50" s="100" t="s">
        <v>430</v>
      </c>
      <c r="U50" s="48"/>
      <c r="V50" s="48"/>
    </row>
    <row r="51" spans="1:22" ht="56.25">
      <c r="A51" s="45">
        <f t="shared" si="4"/>
        <v>43604</v>
      </c>
      <c r="B51" s="46">
        <f t="shared" si="2"/>
        <v>43604</v>
      </c>
      <c r="C51" s="47" t="str">
        <f>VLOOKUP(WEEKDAY(B51,1),Cal_Base!$A$2:$B$8,2)</f>
        <v>日</v>
      </c>
      <c r="D51" s="202" t="str">
        <f>IF(ISERROR(VLOOKUP(A51,Cal_Base!$A$11:$D$36,2,FALSE))," ",VLOOKUP(A51,Cal_Base!$A$11:$D$36,2,FALSE))</f>
        <v xml:space="preserve"> </v>
      </c>
      <c r="E51" s="199" t="str">
        <f>IF(ISERROR(VLOOKUP(A51,Cal_Base!$A$11:$D$36,3,FALSE))," ",VLOOKUP(A51,Cal_Base!$A$11:$D$36,3,FALSE))</f>
        <v xml:space="preserve"> </v>
      </c>
      <c r="F51" s="47" t="str">
        <f>IF(ISERROR(VLOOKUP(A51,Cal_Base!$A$11:$D$36,4,FALSE))," ",VLOOKUP(A51,Cal_Base!$A$11:$D$36,4,FALSE))</f>
        <v xml:space="preserve"> </v>
      </c>
      <c r="G51" s="106" t="str">
        <f t="shared" si="0"/>
        <v xml:space="preserve">世界トライアスロンシリーズ横浜大会
新羽町五月祭
小机城址まつり
</v>
      </c>
      <c r="H51" s="106" t="str">
        <f t="shared" si="1"/>
        <v>消防団コンプライアンス研修</v>
      </c>
      <c r="I51" s="106" t="str">
        <f t="shared" si="5"/>
        <v/>
      </c>
      <c r="K51" s="48" t="s">
        <v>201</v>
      </c>
      <c r="L51" s="48" t="s">
        <v>636</v>
      </c>
      <c r="M51" s="48" t="s">
        <v>682</v>
      </c>
      <c r="N51" s="48"/>
      <c r="O51" s="48"/>
      <c r="P51" s="48"/>
      <c r="Q51" s="48"/>
      <c r="R51" s="49"/>
      <c r="S51" s="48"/>
      <c r="T51" s="100"/>
      <c r="U51" s="48"/>
      <c r="V51" s="48"/>
    </row>
    <row r="52" spans="1:22">
      <c r="A52" s="45">
        <f t="shared" si="4"/>
        <v>43605</v>
      </c>
      <c r="B52" s="46">
        <f t="shared" si="2"/>
        <v>43605</v>
      </c>
      <c r="C52" s="47" t="str">
        <f>VLOOKUP(WEEKDAY(B52,1),Cal_Base!$A$2:$B$8,2)</f>
        <v>月</v>
      </c>
      <c r="D52" s="202" t="str">
        <f>IF(ISERROR(VLOOKUP(A52,Cal_Base!$A$11:$D$36,2,FALSE))," ",VLOOKUP(A52,Cal_Base!$A$11:$D$36,2,FALSE))</f>
        <v xml:space="preserve"> </v>
      </c>
      <c r="E52" s="199" t="str">
        <f>IF(ISERROR(VLOOKUP(A52,Cal_Base!$A$11:$D$36,3,FALSE))," ",VLOOKUP(A52,Cal_Base!$A$11:$D$36,3,FALSE))</f>
        <v xml:space="preserve"> </v>
      </c>
      <c r="F52" s="47" t="str">
        <f>IF(ISERROR(VLOOKUP(A52,Cal_Base!$A$11:$D$36,4,FALSE))," ",VLOOKUP(A52,Cal_Base!$A$11:$D$36,4,FALSE))</f>
        <v xml:space="preserve"> </v>
      </c>
      <c r="G52" s="106" t="str">
        <f t="shared" si="0"/>
        <v/>
      </c>
      <c r="H52" s="106" t="str">
        <f t="shared" si="1"/>
        <v/>
      </c>
      <c r="I52" s="106" t="str">
        <f t="shared" si="5"/>
        <v>５月１１日の代休</v>
      </c>
      <c r="K52" s="48"/>
      <c r="L52" s="48"/>
      <c r="M52" s="48"/>
      <c r="N52" s="48"/>
      <c r="O52" s="48"/>
      <c r="P52" s="48"/>
      <c r="Q52" s="48"/>
      <c r="R52" s="49"/>
      <c r="S52" s="48" t="s">
        <v>423</v>
      </c>
      <c r="T52" s="100"/>
      <c r="U52" s="48"/>
      <c r="V52" s="48"/>
    </row>
    <row r="53" spans="1:22" ht="33.75">
      <c r="A53" s="45">
        <f t="shared" si="4"/>
        <v>43606</v>
      </c>
      <c r="B53" s="46">
        <f t="shared" si="2"/>
        <v>43606</v>
      </c>
      <c r="C53" s="47" t="str">
        <f>VLOOKUP(WEEKDAY(B53,1),Cal_Base!$A$2:$B$8,2)</f>
        <v>火</v>
      </c>
      <c r="D53" s="202" t="str">
        <f>IF(ISERROR(VLOOKUP(A53,Cal_Base!$A$11:$D$36,2,FALSE))," ",VLOOKUP(A53,Cal_Base!$A$11:$D$36,2,FALSE))</f>
        <v xml:space="preserve"> </v>
      </c>
      <c r="E53" s="199" t="str">
        <f>IF(ISERROR(VLOOKUP(A53,Cal_Base!$A$11:$D$36,3,FALSE))," ",VLOOKUP(A53,Cal_Base!$A$11:$D$36,3,FALSE))</f>
        <v xml:space="preserve"> </v>
      </c>
      <c r="F53" s="47" t="str">
        <f>IF(ISERROR(VLOOKUP(A53,Cal_Base!$A$11:$D$36,4,FALSE))," ",VLOOKUP(A53,Cal_Base!$A$11:$D$36,4,FALSE))</f>
        <v xml:space="preserve"> </v>
      </c>
      <c r="G53" s="106" t="str">
        <f t="shared" si="0"/>
        <v/>
      </c>
      <c r="H53" s="106" t="str">
        <f t="shared" si="1"/>
        <v xml:space="preserve">主任児童委員連絡会
港北区青少年指導員研修会
</v>
      </c>
      <c r="I53" s="106" t="str">
        <f t="shared" si="5"/>
        <v>たんぽぽにっぱ</v>
      </c>
      <c r="K53" s="48"/>
      <c r="L53" s="48"/>
      <c r="M53" s="48"/>
      <c r="N53" s="48" t="s">
        <v>656</v>
      </c>
      <c r="O53" s="48"/>
      <c r="P53" s="48" t="s">
        <v>661</v>
      </c>
      <c r="Q53" s="48"/>
      <c r="R53" s="49"/>
      <c r="S53" s="48"/>
      <c r="T53" s="100"/>
      <c r="U53" s="48"/>
      <c r="V53" s="48" t="s">
        <v>381</v>
      </c>
    </row>
    <row r="54" spans="1:22" ht="33.75">
      <c r="A54" s="45">
        <f t="shared" si="4"/>
        <v>43607</v>
      </c>
      <c r="B54" s="46">
        <f t="shared" si="2"/>
        <v>43607</v>
      </c>
      <c r="C54" s="47" t="str">
        <f>VLOOKUP(WEEKDAY(B54,1),Cal_Base!$A$2:$B$8,2)</f>
        <v>水</v>
      </c>
      <c r="D54" s="202" t="str">
        <f>IF(ISERROR(VLOOKUP(A54,Cal_Base!$A$11:$D$36,2,FALSE))," ",VLOOKUP(A54,Cal_Base!$A$11:$D$36,2,FALSE))</f>
        <v xml:space="preserve"> </v>
      </c>
      <c r="E54" s="199" t="str">
        <f>IF(ISERROR(VLOOKUP(A54,Cal_Base!$A$11:$D$36,3,FALSE))," ",VLOOKUP(A54,Cal_Base!$A$11:$D$36,3,FALSE))</f>
        <v xml:space="preserve"> </v>
      </c>
      <c r="F54" s="47" t="str">
        <f>IF(ISERROR(VLOOKUP(A54,Cal_Base!$A$11:$D$36,4,FALSE))," ",VLOOKUP(A54,Cal_Base!$A$11:$D$36,4,FALSE))</f>
        <v xml:space="preserve"> </v>
      </c>
      <c r="G54" s="106" t="str">
        <f t="shared" si="0"/>
        <v/>
      </c>
      <c r="H54" s="106" t="str">
        <f t="shared" si="1"/>
        <v xml:space="preserve">区スポ進委員会長会
区青指広報委員会
</v>
      </c>
      <c r="I54" s="106" t="str">
        <f t="shared" si="5"/>
        <v/>
      </c>
      <c r="K54" s="48"/>
      <c r="L54" s="48"/>
      <c r="M54" s="48"/>
      <c r="N54" s="48"/>
      <c r="O54" s="48" t="s">
        <v>367</v>
      </c>
      <c r="P54" s="48" t="s">
        <v>363</v>
      </c>
      <c r="Q54" s="48"/>
      <c r="R54" s="49"/>
      <c r="S54" s="48"/>
      <c r="T54" s="100"/>
      <c r="U54" s="48"/>
      <c r="V54" s="48"/>
    </row>
    <row r="55" spans="1:22" ht="33.75">
      <c r="A55" s="45">
        <f t="shared" si="4"/>
        <v>43608</v>
      </c>
      <c r="B55" s="46">
        <f t="shared" si="2"/>
        <v>43608</v>
      </c>
      <c r="C55" s="47" t="str">
        <f>VLOOKUP(WEEKDAY(B55,1),Cal_Base!$A$2:$B$8,2)</f>
        <v>木</v>
      </c>
      <c r="D55" s="202" t="str">
        <f>IF(ISERROR(VLOOKUP(A55,Cal_Base!$A$11:$D$36,2,FALSE))," ",VLOOKUP(A55,Cal_Base!$A$11:$D$36,2,FALSE))</f>
        <v xml:space="preserve"> </v>
      </c>
      <c r="E55" s="199" t="str">
        <f>IF(ISERROR(VLOOKUP(A55,Cal_Base!$A$11:$D$36,3,FALSE))," ",VLOOKUP(A55,Cal_Base!$A$11:$D$36,3,FALSE))</f>
        <v xml:space="preserve"> </v>
      </c>
      <c r="F55" s="47" t="str">
        <f>IF(ISERROR(VLOOKUP(A55,Cal_Base!$A$11:$D$36,4,FALSE))," ",VLOOKUP(A55,Cal_Base!$A$11:$D$36,4,FALSE))</f>
        <v xml:space="preserve"> </v>
      </c>
      <c r="G55" s="106" t="str">
        <f t="shared" si="0"/>
        <v/>
      </c>
      <c r="H55" s="106" t="str">
        <f t="shared" si="1"/>
        <v xml:space="preserve">地区民生児童委員定例会
さわやかスポーツ
</v>
      </c>
      <c r="I55" s="106" t="str">
        <f t="shared" si="5"/>
        <v/>
      </c>
      <c r="K55" s="48"/>
      <c r="L55" s="48"/>
      <c r="M55" s="48"/>
      <c r="N55" s="48" t="s">
        <v>657</v>
      </c>
      <c r="O55" s="48" t="s">
        <v>187</v>
      </c>
      <c r="P55" s="48"/>
      <c r="Q55" s="48"/>
      <c r="R55" s="49"/>
      <c r="S55" s="48"/>
      <c r="T55" s="100"/>
      <c r="U55" s="48"/>
      <c r="V55" s="48"/>
    </row>
    <row r="56" spans="1:22">
      <c r="A56" s="45">
        <f t="shared" si="4"/>
        <v>43609</v>
      </c>
      <c r="B56" s="46">
        <f t="shared" si="2"/>
        <v>43609</v>
      </c>
      <c r="C56" s="47" t="str">
        <f>VLOOKUP(WEEKDAY(B56,1),Cal_Base!$A$2:$B$8,2)</f>
        <v>金</v>
      </c>
      <c r="D56" s="202" t="str">
        <f>IF(ISERROR(VLOOKUP(A56,Cal_Base!$A$11:$D$36,2,FALSE))," ",VLOOKUP(A56,Cal_Base!$A$11:$D$36,2,FALSE))</f>
        <v xml:space="preserve"> </v>
      </c>
      <c r="E56" s="199" t="str">
        <f>IF(ISERROR(VLOOKUP(A56,Cal_Base!$A$11:$D$36,3,FALSE))," ",VLOOKUP(A56,Cal_Base!$A$11:$D$36,3,FALSE))</f>
        <v xml:space="preserve"> </v>
      </c>
      <c r="F56" s="47" t="str">
        <f>IF(ISERROR(VLOOKUP(A56,Cal_Base!$A$11:$D$36,4,FALSE))," ",VLOOKUP(A56,Cal_Base!$A$11:$D$36,4,FALSE))</f>
        <v xml:space="preserve"> </v>
      </c>
      <c r="G56" s="106" t="str">
        <f t="shared" si="0"/>
        <v/>
      </c>
      <c r="H56" s="106" t="str">
        <f t="shared" si="1"/>
        <v/>
      </c>
      <c r="I56" s="106" t="str">
        <f t="shared" si="5"/>
        <v>新田小引き渡し訓練</v>
      </c>
      <c r="K56" s="48"/>
      <c r="L56" s="48"/>
      <c r="M56" s="48"/>
      <c r="N56" s="48"/>
      <c r="O56" s="48"/>
      <c r="P56" s="48"/>
      <c r="Q56" s="48"/>
      <c r="R56" s="49"/>
      <c r="S56" s="48"/>
      <c r="T56" s="100" t="s">
        <v>431</v>
      </c>
      <c r="U56" s="48"/>
      <c r="V56" s="48"/>
    </row>
    <row r="57" spans="1:22" ht="22.5">
      <c r="A57" s="45">
        <f t="shared" si="4"/>
        <v>43610</v>
      </c>
      <c r="B57" s="46">
        <f t="shared" si="2"/>
        <v>43610</v>
      </c>
      <c r="C57" s="47" t="str">
        <f>VLOOKUP(WEEKDAY(B57,1),Cal_Base!$A$2:$B$8,2)</f>
        <v>土</v>
      </c>
      <c r="D57" s="202" t="str">
        <f>IF(ISERROR(VLOOKUP(A57,Cal_Base!$A$11:$D$36,2,FALSE))," ",VLOOKUP(A57,Cal_Base!$A$11:$D$36,2,FALSE))</f>
        <v xml:space="preserve"> </v>
      </c>
      <c r="E57" s="199" t="str">
        <f>IF(ISERROR(VLOOKUP(A57,Cal_Base!$A$11:$D$36,3,FALSE))," ",VLOOKUP(A57,Cal_Base!$A$11:$D$36,3,FALSE))</f>
        <v xml:space="preserve"> </v>
      </c>
      <c r="F57" s="47" t="str">
        <f>IF(ISERROR(VLOOKUP(A57,Cal_Base!$A$11:$D$36,4,FALSE))," ",VLOOKUP(A57,Cal_Base!$A$11:$D$36,4,FALSE))</f>
        <v xml:space="preserve"> </v>
      </c>
      <c r="G57" s="106" t="str">
        <f t="shared" si="0"/>
        <v>連合町会長会議</v>
      </c>
      <c r="H57" s="106" t="str">
        <f t="shared" si="1"/>
        <v xml:space="preserve">新羽スポ推企画委員会
</v>
      </c>
      <c r="I57" s="106" t="str">
        <f t="shared" si="5"/>
        <v>新田小土曜授業参観</v>
      </c>
      <c r="K57" s="48"/>
      <c r="L57" s="48" t="s">
        <v>149</v>
      </c>
      <c r="M57" s="48"/>
      <c r="N57" s="48"/>
      <c r="O57" s="48" t="s">
        <v>676</v>
      </c>
      <c r="P57" s="48"/>
      <c r="Q57" s="48"/>
      <c r="R57" s="49"/>
      <c r="S57" s="48"/>
      <c r="T57" s="100" t="s">
        <v>432</v>
      </c>
      <c r="U57" s="48"/>
      <c r="V57" s="48"/>
    </row>
    <row r="58" spans="1:22" ht="19.5">
      <c r="A58" s="45">
        <f t="shared" si="4"/>
        <v>43611</v>
      </c>
      <c r="B58" s="46">
        <f t="shared" si="2"/>
        <v>43611</v>
      </c>
      <c r="C58" s="47" t="str">
        <f>VLOOKUP(WEEKDAY(B58,1),Cal_Base!$A$2:$B$8,2)</f>
        <v>日</v>
      </c>
      <c r="D58" s="202" t="str">
        <f>IF(ISERROR(VLOOKUP(A58,Cal_Base!$A$11:$D$36,2,FALSE))," ",VLOOKUP(A58,Cal_Base!$A$11:$D$36,2,FALSE))</f>
        <v xml:space="preserve"> </v>
      </c>
      <c r="E58" s="199" t="str">
        <f>IF(ISERROR(VLOOKUP(A58,Cal_Base!$A$11:$D$36,3,FALSE))," ",VLOOKUP(A58,Cal_Base!$A$11:$D$36,3,FALSE))</f>
        <v xml:space="preserve"> </v>
      </c>
      <c r="F58" s="47" t="str">
        <f>IF(ISERROR(VLOOKUP(A58,Cal_Base!$A$11:$D$36,4,FALSE))," ",VLOOKUP(A58,Cal_Base!$A$11:$D$36,4,FALSE))</f>
        <v xml:space="preserve"> </v>
      </c>
      <c r="G58" s="106" t="str">
        <f t="shared" si="0"/>
        <v>クリキタ役員会</v>
      </c>
      <c r="H58" s="106" t="str">
        <f t="shared" si="1"/>
        <v>第24回新羽地区ペタンク大会</v>
      </c>
      <c r="I58" s="106" t="str">
        <f t="shared" si="5"/>
        <v/>
      </c>
      <c r="K58" s="48"/>
      <c r="L58" s="48" t="s">
        <v>138</v>
      </c>
      <c r="M58" s="48"/>
      <c r="N58" s="48"/>
      <c r="O58" s="48" t="s">
        <v>673</v>
      </c>
      <c r="P58" s="48"/>
      <c r="Q58" s="48"/>
      <c r="R58" s="49"/>
      <c r="S58" s="48"/>
      <c r="T58" s="100"/>
      <c r="U58" s="48"/>
      <c r="V58" s="48"/>
    </row>
    <row r="59" spans="1:22">
      <c r="A59" s="45">
        <f t="shared" si="4"/>
        <v>43612</v>
      </c>
      <c r="B59" s="46">
        <f t="shared" si="2"/>
        <v>43612</v>
      </c>
      <c r="C59" s="47" t="str">
        <f>VLOOKUP(WEEKDAY(B59,1),Cal_Base!$A$2:$B$8,2)</f>
        <v>月</v>
      </c>
      <c r="D59" s="202" t="str">
        <f>IF(ISERROR(VLOOKUP(A59,Cal_Base!$A$11:$D$36,2,FALSE))," ",VLOOKUP(A59,Cal_Base!$A$11:$D$36,2,FALSE))</f>
        <v xml:space="preserve"> </v>
      </c>
      <c r="E59" s="199" t="str">
        <f>IF(ISERROR(VLOOKUP(A59,Cal_Base!$A$11:$D$36,3,FALSE))," ",VLOOKUP(A59,Cal_Base!$A$11:$D$36,3,FALSE))</f>
        <v xml:space="preserve"> </v>
      </c>
      <c r="F59" s="47" t="str">
        <f>IF(ISERROR(VLOOKUP(A59,Cal_Base!$A$11:$D$36,4,FALSE))," ",VLOOKUP(A59,Cal_Base!$A$11:$D$36,4,FALSE))</f>
        <v xml:space="preserve"> </v>
      </c>
      <c r="G59" s="106" t="str">
        <f t="shared" si="0"/>
        <v/>
      </c>
      <c r="H59" s="106" t="str">
        <f t="shared" si="1"/>
        <v/>
      </c>
      <c r="I59" s="106" t="str">
        <f t="shared" si="5"/>
        <v>新田小振替休日</v>
      </c>
      <c r="K59" s="48"/>
      <c r="L59" s="48"/>
      <c r="M59" s="48"/>
      <c r="N59" s="48"/>
      <c r="O59" s="48"/>
      <c r="P59" s="48"/>
      <c r="Q59" s="48"/>
      <c r="R59" s="49"/>
      <c r="S59" s="48"/>
      <c r="T59" s="100" t="s">
        <v>433</v>
      </c>
      <c r="U59" s="48"/>
      <c r="V59" s="48"/>
    </row>
    <row r="60" spans="1:22">
      <c r="A60" s="45">
        <f t="shared" si="4"/>
        <v>43613</v>
      </c>
      <c r="B60" s="46">
        <f t="shared" si="2"/>
        <v>43613</v>
      </c>
      <c r="C60" s="47" t="str">
        <f>VLOOKUP(WEEKDAY(B60,1),Cal_Base!$A$2:$B$8,2)</f>
        <v>火</v>
      </c>
      <c r="D60" s="202" t="str">
        <f>IF(ISERROR(VLOOKUP(A60,Cal_Base!$A$11:$D$36,2,FALSE))," ",VLOOKUP(A60,Cal_Base!$A$11:$D$36,2,FALSE))</f>
        <v xml:space="preserve"> </v>
      </c>
      <c r="E60" s="199" t="s">
        <v>375</v>
      </c>
      <c r="F60" s="47" t="str">
        <f>IF(ISERROR(VLOOKUP(A60,Cal_Base!$A$11:$D$36,4,FALSE))," ",VLOOKUP(A60,Cal_Base!$A$11:$D$36,4,FALSE))</f>
        <v xml:space="preserve"> </v>
      </c>
      <c r="G60" s="106" t="str">
        <f t="shared" si="0"/>
        <v>新羽の日</v>
      </c>
      <c r="H60" s="106" t="str">
        <f t="shared" si="1"/>
        <v/>
      </c>
      <c r="I60" s="106" t="str">
        <f t="shared" si="5"/>
        <v>ダイニング28</v>
      </c>
      <c r="K60" s="48"/>
      <c r="L60" s="48" t="s">
        <v>50</v>
      </c>
      <c r="M60" s="48"/>
      <c r="N60" s="48"/>
      <c r="O60" s="48"/>
      <c r="P60" s="48"/>
      <c r="Q60" s="48"/>
      <c r="R60" s="49"/>
      <c r="S60" s="48"/>
      <c r="T60" s="100"/>
      <c r="U60" s="48"/>
      <c r="V60" s="48" t="s">
        <v>387</v>
      </c>
    </row>
    <row r="61" spans="1:22">
      <c r="A61" s="45">
        <f t="shared" si="4"/>
        <v>43614</v>
      </c>
      <c r="B61" s="46">
        <f t="shared" si="2"/>
        <v>43614</v>
      </c>
      <c r="C61" s="47" t="str">
        <f>VLOOKUP(WEEKDAY(B61,1),Cal_Base!$A$2:$B$8,2)</f>
        <v>水</v>
      </c>
      <c r="D61" s="202" t="str">
        <f>IF(ISERROR(VLOOKUP(A61,Cal_Base!$A$11:$D$36,2,FALSE))," ",VLOOKUP(A61,Cal_Base!$A$11:$D$36,2,FALSE))</f>
        <v xml:space="preserve"> </v>
      </c>
      <c r="E61" s="199" t="str">
        <f>IF(ISERROR(VLOOKUP(A61,Cal_Base!$A$11:$D$36,3,FALSE))," ",VLOOKUP(A61,Cal_Base!$A$11:$D$36,3,FALSE))</f>
        <v xml:space="preserve"> </v>
      </c>
      <c r="F61" s="47" t="str">
        <f>IF(ISERROR(VLOOKUP(A61,Cal_Base!$A$11:$D$36,4,FALSE))," ",VLOOKUP(A61,Cal_Base!$A$11:$D$36,4,FALSE))</f>
        <v xml:space="preserve"> </v>
      </c>
      <c r="G61" s="106" t="str">
        <f t="shared" si="0"/>
        <v/>
      </c>
      <c r="H61" s="106" t="str">
        <f t="shared" si="1"/>
        <v>区青指実行委員会</v>
      </c>
      <c r="I61" s="106" t="str">
        <f t="shared" si="5"/>
        <v/>
      </c>
      <c r="K61" s="48"/>
      <c r="L61" s="48" t="s">
        <v>50</v>
      </c>
      <c r="M61" s="48"/>
      <c r="N61" s="48"/>
      <c r="O61" s="48"/>
      <c r="P61" s="48" t="s">
        <v>672</v>
      </c>
      <c r="Q61" s="48"/>
      <c r="R61" s="49"/>
      <c r="S61" s="48"/>
      <c r="T61" s="100"/>
      <c r="U61" s="48"/>
      <c r="V61" s="48"/>
    </row>
    <row r="62" spans="1:22">
      <c r="A62" s="45">
        <f t="shared" si="4"/>
        <v>43615</v>
      </c>
      <c r="B62" s="46">
        <f t="shared" si="2"/>
        <v>43615</v>
      </c>
      <c r="C62" s="47" t="str">
        <f>VLOOKUP(WEEKDAY(B62,1),Cal_Base!$A$2:$B$8,2)</f>
        <v>木</v>
      </c>
      <c r="D62" s="202" t="str">
        <f>IF(ISERROR(VLOOKUP(A62,Cal_Base!$A$11:$D$36,2,FALSE))," ",VLOOKUP(A62,Cal_Base!$A$11:$D$36,2,FALSE))</f>
        <v xml:space="preserve"> </v>
      </c>
      <c r="E62" s="199" t="str">
        <f>IF(ISERROR(VLOOKUP(A62,Cal_Base!$A$11:$D$36,3,FALSE))," ",VLOOKUP(A62,Cal_Base!$A$11:$D$36,3,FALSE))</f>
        <v xml:space="preserve"> </v>
      </c>
      <c r="F62" s="47" t="str">
        <f>IF(ISERROR(VLOOKUP(A62,Cal_Base!$A$11:$D$36,4,FALSE))," ",VLOOKUP(A62,Cal_Base!$A$11:$D$36,4,FALSE))</f>
        <v xml:space="preserve"> </v>
      </c>
      <c r="G62" s="106" t="str">
        <f t="shared" si="0"/>
        <v/>
      </c>
      <c r="H62" s="106" t="str">
        <f t="shared" si="1"/>
        <v/>
      </c>
      <c r="I62" s="106" t="str">
        <f t="shared" si="5"/>
        <v>自然教室(新羽中)</v>
      </c>
      <c r="K62" s="48"/>
      <c r="L62" s="48" t="s">
        <v>50</v>
      </c>
      <c r="M62" s="48"/>
      <c r="N62" s="48"/>
      <c r="O62" s="48"/>
      <c r="P62" s="48"/>
      <c r="Q62" s="48"/>
      <c r="R62" s="49"/>
      <c r="S62" s="48" t="s">
        <v>409</v>
      </c>
      <c r="T62" s="100"/>
      <c r="U62" s="48"/>
      <c r="V62" s="48"/>
    </row>
    <row r="63" spans="1:22">
      <c r="A63" s="45">
        <f t="shared" si="4"/>
        <v>43616</v>
      </c>
      <c r="B63" s="46">
        <f t="shared" si="2"/>
        <v>43616</v>
      </c>
      <c r="C63" s="47" t="str">
        <f>VLOOKUP(WEEKDAY(B63,1),Cal_Base!$A$2:$B$8,2)</f>
        <v>金</v>
      </c>
      <c r="D63" s="202" t="str">
        <f>IF(ISERROR(VLOOKUP(A63,Cal_Base!$A$11:$D$36,2,FALSE))," ",VLOOKUP(A63,Cal_Base!$A$11:$D$36,2,FALSE))</f>
        <v xml:space="preserve"> </v>
      </c>
      <c r="E63" s="199" t="str">
        <f>IF(ISERROR(VLOOKUP(A63,Cal_Base!$A$11:$D$36,3,FALSE))," ",VLOOKUP(A63,Cal_Base!$A$11:$D$36,3,FALSE))</f>
        <v xml:space="preserve"> </v>
      </c>
      <c r="F63" s="47" t="str">
        <f>IF(ISERROR(VLOOKUP(A63,Cal_Base!$A$11:$D$36,4,FALSE))," ",VLOOKUP(A63,Cal_Base!$A$11:$D$36,4,FALSE))</f>
        <v xml:space="preserve"> </v>
      </c>
      <c r="G63" s="106" t="str">
        <f t="shared" si="0"/>
        <v/>
      </c>
      <c r="H63" s="106" t="str">
        <f t="shared" si="1"/>
        <v/>
      </c>
      <c r="I63" s="106" t="str">
        <f t="shared" si="5"/>
        <v>自然教室(新羽中)</v>
      </c>
      <c r="K63" s="48"/>
      <c r="L63" s="48"/>
      <c r="M63" s="48"/>
      <c r="N63" s="48"/>
      <c r="O63" s="48"/>
      <c r="P63" s="48"/>
      <c r="Q63" s="48"/>
      <c r="R63" s="49"/>
      <c r="S63" s="48" t="s">
        <v>409</v>
      </c>
      <c r="T63" s="100"/>
      <c r="U63" s="48"/>
      <c r="V63" s="48"/>
    </row>
    <row r="64" spans="1:22" ht="78.75">
      <c r="A64" s="45">
        <f t="shared" si="4"/>
        <v>43617</v>
      </c>
      <c r="B64" s="46">
        <f t="shared" si="2"/>
        <v>43617</v>
      </c>
      <c r="C64" s="47" t="str">
        <f>VLOOKUP(WEEKDAY(B64,1),Cal_Base!$A$2:$B$8,2)</f>
        <v>土</v>
      </c>
      <c r="D64" s="202" t="str">
        <f>IF(ISERROR(VLOOKUP(A64,Cal_Base!$A$11:$D$36,2,FALSE))," ",VLOOKUP(A64,Cal_Base!$A$11:$D$36,2,FALSE))</f>
        <v xml:space="preserve"> </v>
      </c>
      <c r="E64" s="199" t="s">
        <v>351</v>
      </c>
      <c r="F64" s="47" t="str">
        <f>IF(ISERROR(VLOOKUP(A64,Cal_Base!$A$11:$D$36,4,FALSE))," ",VLOOKUP(A64,Cal_Base!$A$11:$D$36,4,FALSE))</f>
        <v xml:space="preserve"> </v>
      </c>
      <c r="G64" s="106" t="str">
        <f t="shared" si="0"/>
        <v xml:space="preserve">開港記念日
区制80周年記念式典ふるさと港北ふれあいまつり
南,大竹,中央,中之久保,自治会,北新羽役員会
田植え(舟運)
</v>
      </c>
      <c r="H64" s="106" t="str">
        <f t="shared" si="1"/>
        <v/>
      </c>
      <c r="I64" s="106" t="str">
        <f t="shared" si="5"/>
        <v>新羽小運動会</v>
      </c>
      <c r="K64" s="48" t="s">
        <v>250</v>
      </c>
      <c r="L64" s="48" t="s">
        <v>637</v>
      </c>
      <c r="M64" s="48"/>
      <c r="N64" s="48"/>
      <c r="O64" s="48"/>
      <c r="P64" s="48"/>
      <c r="Q64" s="48"/>
      <c r="R64" s="49" t="s">
        <v>446</v>
      </c>
      <c r="S64" s="48"/>
      <c r="T64" s="100"/>
      <c r="U64" s="48"/>
      <c r="V64" s="48"/>
    </row>
    <row r="65" spans="1:22" ht="33.75">
      <c r="A65" s="45">
        <f t="shared" si="4"/>
        <v>43618</v>
      </c>
      <c r="B65" s="46">
        <f t="shared" si="2"/>
        <v>43618</v>
      </c>
      <c r="C65" s="47" t="str">
        <f>VLOOKUP(WEEKDAY(B65,1),Cal_Base!$A$2:$B$8,2)</f>
        <v>日</v>
      </c>
      <c r="D65" s="202" t="str">
        <f>IF(ISERROR(VLOOKUP(A65,Cal_Base!$A$11:$D$36,2,FALSE))," ",VLOOKUP(A65,Cal_Base!$A$11:$D$36,2,FALSE))</f>
        <v xml:space="preserve"> </v>
      </c>
      <c r="E65" s="199" t="str">
        <f>IF(ISERROR(VLOOKUP(A65,Cal_Base!$A$11:$D$36,3,FALSE))," ",VLOOKUP(A65,Cal_Base!$A$11:$D$36,3,FALSE))</f>
        <v xml:space="preserve"> </v>
      </c>
      <c r="F65" s="47" t="str">
        <f>IF(ISERROR(VLOOKUP(A65,Cal_Base!$A$11:$D$36,4,FALSE))," ",VLOOKUP(A65,Cal_Base!$A$11:$D$36,4,FALSE))</f>
        <v xml:space="preserve"> </v>
      </c>
      <c r="G65" s="106" t="str">
        <f t="shared" si="0"/>
        <v/>
      </c>
      <c r="H65" s="106" t="str">
        <f t="shared" si="1"/>
        <v xml:space="preserve">港北区スポーツ推進委員研修会相撲大会練習
</v>
      </c>
      <c r="I65" s="106" t="str">
        <f t="shared" si="5"/>
        <v>新羽小運動会予備日</v>
      </c>
      <c r="K65" s="48"/>
      <c r="L65" s="48"/>
      <c r="M65" s="48"/>
      <c r="N65" s="48"/>
      <c r="O65" s="48" t="s">
        <v>476</v>
      </c>
      <c r="P65" s="48"/>
      <c r="Q65" s="48" t="s">
        <v>638</v>
      </c>
      <c r="R65" s="49" t="s">
        <v>441</v>
      </c>
      <c r="S65" s="48"/>
      <c r="T65" s="100"/>
      <c r="U65" s="48"/>
      <c r="V65" s="48"/>
    </row>
    <row r="66" spans="1:22">
      <c r="A66" s="45">
        <f t="shared" si="4"/>
        <v>43619</v>
      </c>
      <c r="B66" s="46">
        <f t="shared" si="2"/>
        <v>43619</v>
      </c>
      <c r="C66" s="47" t="str">
        <f>VLOOKUP(WEEKDAY(B66,1),Cal_Base!$A$2:$B$8,2)</f>
        <v>月</v>
      </c>
      <c r="D66" s="202" t="str">
        <f>IF(ISERROR(VLOOKUP(A66,Cal_Base!$A$11:$D$36,2,FALSE))," ",VLOOKUP(A66,Cal_Base!$A$11:$D$36,2,FALSE))</f>
        <v xml:space="preserve"> </v>
      </c>
      <c r="E66" s="199" t="str">
        <f>IF(ISERROR(VLOOKUP(A66,Cal_Base!$A$11:$D$36,3,FALSE))," ",VLOOKUP(A66,Cal_Base!$A$11:$D$36,3,FALSE))</f>
        <v xml:space="preserve"> </v>
      </c>
      <c r="F66" s="47" t="str">
        <f>IF(ISERROR(VLOOKUP(A66,Cal_Base!$A$11:$D$36,4,FALSE))," ",VLOOKUP(A66,Cal_Base!$A$11:$D$36,4,FALSE))</f>
        <v xml:space="preserve"> </v>
      </c>
      <c r="G66" s="106" t="str">
        <f t="shared" si="0"/>
        <v/>
      </c>
      <c r="H66" s="106" t="str">
        <f t="shared" si="1"/>
        <v/>
      </c>
      <c r="I66" s="106" t="str">
        <f t="shared" si="5"/>
        <v>新羽小運動会代休</v>
      </c>
      <c r="K66" s="48"/>
      <c r="L66" s="48"/>
      <c r="M66" s="48"/>
      <c r="N66" s="48"/>
      <c r="O66" s="48"/>
      <c r="P66" s="48"/>
      <c r="Q66" s="48"/>
      <c r="R66" s="49" t="s">
        <v>447</v>
      </c>
      <c r="S66" s="48"/>
      <c r="T66" s="100"/>
      <c r="U66" s="48"/>
      <c r="V66" s="48"/>
    </row>
    <row r="67" spans="1:22">
      <c r="A67" s="45">
        <f t="shared" si="4"/>
        <v>43620</v>
      </c>
      <c r="B67" s="46">
        <f t="shared" si="2"/>
        <v>43620</v>
      </c>
      <c r="C67" s="47" t="str">
        <f>VLOOKUP(WEEKDAY(B67,1),Cal_Base!$A$2:$B$8,2)</f>
        <v>火</v>
      </c>
      <c r="D67" s="202" t="str">
        <f>IF(ISERROR(VLOOKUP(A67,Cal_Base!$A$11:$D$36,2,FALSE))," ",VLOOKUP(A67,Cal_Base!$A$11:$D$36,2,FALSE))</f>
        <v xml:space="preserve"> </v>
      </c>
      <c r="E67" s="199" t="str">
        <f>IF(ISERROR(VLOOKUP(A67,Cal_Base!$A$11:$D$36,3,FALSE))," ",VLOOKUP(A67,Cal_Base!$A$11:$D$36,3,FALSE))</f>
        <v xml:space="preserve"> </v>
      </c>
      <c r="F67" s="47" t="str">
        <f>IF(ISERROR(VLOOKUP(A67,Cal_Base!$A$11:$D$36,4,FALSE))," ",VLOOKUP(A67,Cal_Base!$A$11:$D$36,4,FALSE))</f>
        <v xml:space="preserve"> </v>
      </c>
      <c r="G67" s="106" t="str">
        <f t="shared" ref="G67:G130" si="6">IF(E67=" ",K67&amp;L67,E67&amp;K67&amp;L67)</f>
        <v/>
      </c>
      <c r="H67" s="106" t="str">
        <f t="shared" ref="H67:H130" si="7">M67&amp;N67&amp;O67&amp;P67&amp;Q67</f>
        <v/>
      </c>
      <c r="I67" s="106" t="str">
        <f t="shared" si="5"/>
        <v/>
      </c>
      <c r="K67" s="48"/>
      <c r="L67" s="48"/>
      <c r="M67" s="48"/>
      <c r="N67" s="48"/>
      <c r="O67" s="48"/>
      <c r="P67" s="48"/>
      <c r="Q67" s="48"/>
      <c r="R67" s="49"/>
      <c r="S67" s="48"/>
      <c r="T67" s="100"/>
      <c r="U67" s="48"/>
      <c r="V67" s="48"/>
    </row>
    <row r="68" spans="1:22" ht="33.75">
      <c r="A68" s="45">
        <f t="shared" si="4"/>
        <v>43621</v>
      </c>
      <c r="B68" s="46">
        <f t="shared" ref="B68:B131" si="8">A68</f>
        <v>43621</v>
      </c>
      <c r="C68" s="47" t="str">
        <f>VLOOKUP(WEEKDAY(B68,1),Cal_Base!$A$2:$B$8,2)</f>
        <v>水</v>
      </c>
      <c r="D68" s="202" t="str">
        <f>IF(ISERROR(VLOOKUP(A68,Cal_Base!$A$11:$D$36,2,FALSE))," ",VLOOKUP(A68,Cal_Base!$A$11:$D$36,2,FALSE))</f>
        <v xml:space="preserve"> </v>
      </c>
      <c r="E68" s="199" t="str">
        <f>IF(ISERROR(VLOOKUP(A68,Cal_Base!$A$11:$D$36,3,FALSE))," ",VLOOKUP(A68,Cal_Base!$A$11:$D$36,3,FALSE))</f>
        <v xml:space="preserve"> </v>
      </c>
      <c r="F68" s="47" t="str">
        <f>IF(ISERROR(VLOOKUP(A68,Cal_Base!$A$11:$D$36,4,FALSE))," ",VLOOKUP(A68,Cal_Base!$A$11:$D$36,4,FALSE))</f>
        <v xml:space="preserve"> </v>
      </c>
      <c r="G68" s="106" t="str">
        <f t="shared" si="6"/>
        <v/>
      </c>
      <c r="H68" s="106" t="str">
        <f t="shared" si="7"/>
        <v xml:space="preserve">横浜市スポーツ推進委員連絡協議会
</v>
      </c>
      <c r="I68" s="106" t="str">
        <f t="shared" si="5"/>
        <v/>
      </c>
      <c r="K68" s="48"/>
      <c r="L68" s="48"/>
      <c r="M68" s="48"/>
      <c r="N68" s="48"/>
      <c r="O68" s="48" t="s">
        <v>188</v>
      </c>
      <c r="P68" s="48"/>
      <c r="Q68" s="48"/>
      <c r="R68" s="49"/>
      <c r="S68" s="48"/>
      <c r="T68" s="100"/>
      <c r="U68" s="48"/>
      <c r="V68" s="48"/>
    </row>
    <row r="69" spans="1:22" ht="33.75">
      <c r="A69" s="45">
        <f t="shared" ref="A69:A132" si="9">A68+1</f>
        <v>43622</v>
      </c>
      <c r="B69" s="46">
        <f t="shared" si="8"/>
        <v>43622</v>
      </c>
      <c r="C69" s="47" t="str">
        <f>VLOOKUP(WEEKDAY(B69,1),Cal_Base!$A$2:$B$8,2)</f>
        <v>木</v>
      </c>
      <c r="D69" s="202" t="str">
        <f>IF(ISERROR(VLOOKUP(A69,Cal_Base!$A$11:$D$36,2,FALSE))," ",VLOOKUP(A69,Cal_Base!$A$11:$D$36,2,FALSE))</f>
        <v xml:space="preserve"> </v>
      </c>
      <c r="E69" s="199" t="str">
        <f>IF(ISERROR(VLOOKUP(A69,Cal_Base!$A$11:$D$36,3,FALSE))," ",VLOOKUP(A69,Cal_Base!$A$11:$D$36,3,FALSE))</f>
        <v xml:space="preserve"> </v>
      </c>
      <c r="F69" s="47" t="str">
        <f>IF(ISERROR(VLOOKUP(A69,Cal_Base!$A$11:$D$36,4,FALSE))," ",VLOOKUP(A69,Cal_Base!$A$11:$D$36,4,FALSE))</f>
        <v xml:space="preserve"> </v>
      </c>
      <c r="G69" s="106" t="str">
        <f t="shared" si="6"/>
        <v xml:space="preserve">新羽役員会
</v>
      </c>
      <c r="H69" s="106" t="str">
        <f t="shared" si="7"/>
        <v/>
      </c>
      <c r="I69" s="106" t="str">
        <f t="shared" si="5"/>
        <v xml:space="preserve">ひっとプランウォーキング
カフェ・ド・らんらん
</v>
      </c>
      <c r="K69" s="48"/>
      <c r="L69" s="48" t="s">
        <v>481</v>
      </c>
      <c r="M69" s="48"/>
      <c r="N69" s="48"/>
      <c r="O69" s="48"/>
      <c r="P69" s="48"/>
      <c r="Q69" s="48"/>
      <c r="R69" s="49"/>
      <c r="S69" s="48"/>
      <c r="T69" s="100"/>
      <c r="U69" s="48"/>
      <c r="V69" s="48" t="s">
        <v>628</v>
      </c>
    </row>
    <row r="70" spans="1:22" ht="33.75">
      <c r="A70" s="45">
        <f t="shared" si="9"/>
        <v>43623</v>
      </c>
      <c r="B70" s="46">
        <f t="shared" si="8"/>
        <v>43623</v>
      </c>
      <c r="C70" s="47" t="str">
        <f>VLOOKUP(WEEKDAY(B70,1),Cal_Base!$A$2:$B$8,2)</f>
        <v>金</v>
      </c>
      <c r="D70" s="202" t="str">
        <f>IF(ISERROR(VLOOKUP(A70,Cal_Base!$A$11:$D$36,2,FALSE))," ",VLOOKUP(A70,Cal_Base!$A$11:$D$36,2,FALSE))</f>
        <v xml:space="preserve"> </v>
      </c>
      <c r="E70" s="199" t="str">
        <f>IF(ISERROR(VLOOKUP(A70,Cal_Base!$A$11:$D$36,3,FALSE))," ",VLOOKUP(A70,Cal_Base!$A$11:$D$36,3,FALSE))</f>
        <v xml:space="preserve"> </v>
      </c>
      <c r="F70" s="47" t="str">
        <f>IF(ISERROR(VLOOKUP(A70,Cal_Base!$A$11:$D$36,4,FALSE))," ",VLOOKUP(A70,Cal_Base!$A$11:$D$36,4,FALSE))</f>
        <v xml:space="preserve"> </v>
      </c>
      <c r="G70" s="106" t="str">
        <f t="shared" si="6"/>
        <v>新羽理事会</v>
      </c>
      <c r="H70" s="106" t="str">
        <f t="shared" si="7"/>
        <v xml:space="preserve">定例消防団・分団長会議
関東スポーツ推進委員研究大会
</v>
      </c>
      <c r="I70" s="106" t="str">
        <f t="shared" si="5"/>
        <v>新田小修学旅行（６年）</v>
      </c>
      <c r="K70" s="48"/>
      <c r="L70" s="48" t="s">
        <v>38</v>
      </c>
      <c r="M70" s="48" t="s">
        <v>177</v>
      </c>
      <c r="N70" s="48"/>
      <c r="O70" s="48" t="s">
        <v>189</v>
      </c>
      <c r="P70" s="48"/>
      <c r="Q70" s="48"/>
      <c r="R70" s="49"/>
      <c r="S70" s="48"/>
      <c r="T70" s="100" t="s">
        <v>434</v>
      </c>
      <c r="U70" s="48"/>
      <c r="V70" s="48"/>
    </row>
    <row r="71" spans="1:22" ht="29.25">
      <c r="A71" s="45">
        <f t="shared" si="9"/>
        <v>43624</v>
      </c>
      <c r="B71" s="46">
        <f t="shared" si="8"/>
        <v>43624</v>
      </c>
      <c r="C71" s="47" t="str">
        <f>VLOOKUP(WEEKDAY(B71,1),Cal_Base!$A$2:$B$8,2)</f>
        <v>土</v>
      </c>
      <c r="D71" s="202" t="str">
        <f>IF(ISERROR(VLOOKUP(A71,Cal_Base!$A$11:$D$36,2,FALSE))," ",VLOOKUP(A71,Cal_Base!$A$11:$D$36,2,FALSE))</f>
        <v xml:space="preserve"> </v>
      </c>
      <c r="E71" s="199" t="str">
        <f>IF(ISERROR(VLOOKUP(A71,Cal_Base!$A$11:$D$36,3,FALSE))," ",VLOOKUP(A71,Cal_Base!$A$11:$D$36,3,FALSE))</f>
        <v xml:space="preserve"> </v>
      </c>
      <c r="F71" s="47" t="str">
        <f>IF(ISERROR(VLOOKUP(A71,Cal_Base!$A$11:$D$36,4,FALSE))," ",VLOOKUP(A71,Cal_Base!$A$11:$D$36,4,FALSE))</f>
        <v xml:space="preserve"> </v>
      </c>
      <c r="G71" s="106" t="str">
        <f t="shared" si="6"/>
        <v/>
      </c>
      <c r="H71" s="106" t="str">
        <f t="shared" si="7"/>
        <v xml:space="preserve">関東スポーツ推進委員研究大会
</v>
      </c>
      <c r="I71" s="106" t="str">
        <f t="shared" si="5"/>
        <v>新羽中学校体育祭(仮)
新田小修学旅行（６年）</v>
      </c>
      <c r="K71" s="48"/>
      <c r="L71" s="48"/>
      <c r="M71" s="48"/>
      <c r="N71" s="48"/>
      <c r="O71" s="48" t="s">
        <v>190</v>
      </c>
      <c r="P71" s="48"/>
      <c r="Q71" s="48"/>
      <c r="R71" s="49"/>
      <c r="S71" s="48" t="s">
        <v>394</v>
      </c>
      <c r="T71" s="100" t="s">
        <v>434</v>
      </c>
      <c r="U71" s="48"/>
      <c r="V71" s="48"/>
    </row>
    <row r="72" spans="1:22" ht="29.25">
      <c r="A72" s="45">
        <f t="shared" si="9"/>
        <v>43625</v>
      </c>
      <c r="B72" s="46">
        <f t="shared" si="8"/>
        <v>43625</v>
      </c>
      <c r="C72" s="47" t="str">
        <f>VLOOKUP(WEEKDAY(B72,1),Cal_Base!$A$2:$B$8,2)</f>
        <v>日</v>
      </c>
      <c r="D72" s="202" t="str">
        <f>IF(ISERROR(VLOOKUP(A72,Cal_Base!$A$11:$D$36,2,FALSE))," ",VLOOKUP(A72,Cal_Base!$A$11:$D$36,2,FALSE))</f>
        <v xml:space="preserve"> </v>
      </c>
      <c r="E72" s="199" t="str">
        <f>IF(ISERROR(VLOOKUP(A72,Cal_Base!$A$11:$D$36,3,FALSE))," ",VLOOKUP(A72,Cal_Base!$A$11:$D$36,3,FALSE))</f>
        <v xml:space="preserve"> </v>
      </c>
      <c r="F72" s="47" t="str">
        <f>IF(ISERROR(VLOOKUP(A72,Cal_Base!$A$11:$D$36,4,FALSE))," ",VLOOKUP(A72,Cal_Base!$A$11:$D$36,4,FALSE))</f>
        <v xml:space="preserve"> </v>
      </c>
      <c r="G72" s="106" t="str">
        <f t="shared" si="6"/>
        <v/>
      </c>
      <c r="H72" s="106" t="str">
        <f t="shared" si="7"/>
        <v>消防第七分団夏季訓練会
相撲大会練習</v>
      </c>
      <c r="I72" s="106" t="str">
        <f t="shared" si="5"/>
        <v/>
      </c>
      <c r="K72" s="48"/>
      <c r="L72" s="48"/>
      <c r="M72" s="48" t="s">
        <v>81</v>
      </c>
      <c r="N72" s="48"/>
      <c r="O72" s="48"/>
      <c r="P72" s="48"/>
      <c r="Q72" s="48" t="s">
        <v>371</v>
      </c>
      <c r="R72" s="49"/>
      <c r="S72" s="48"/>
      <c r="T72" s="100"/>
      <c r="U72" s="48"/>
      <c r="V72" s="48"/>
    </row>
    <row r="73" spans="1:22" ht="22.5">
      <c r="A73" s="45">
        <f t="shared" si="9"/>
        <v>43626</v>
      </c>
      <c r="B73" s="46">
        <f t="shared" si="8"/>
        <v>43626</v>
      </c>
      <c r="C73" s="47" t="str">
        <f>VLOOKUP(WEEKDAY(B73,1),Cal_Base!$A$2:$B$8,2)</f>
        <v>月</v>
      </c>
      <c r="D73" s="202" t="str">
        <f>IF(ISERROR(VLOOKUP(A73,Cal_Base!$A$11:$D$36,2,FALSE))," ",VLOOKUP(A73,Cal_Base!$A$11:$D$36,2,FALSE))</f>
        <v xml:space="preserve"> </v>
      </c>
      <c r="E73" s="199" t="str">
        <f>IF(ISERROR(VLOOKUP(A73,Cal_Base!$A$11:$D$36,3,FALSE))," ",VLOOKUP(A73,Cal_Base!$A$11:$D$36,3,FALSE))</f>
        <v xml:space="preserve"> </v>
      </c>
      <c r="F73" s="47" t="str">
        <f>IF(ISERROR(VLOOKUP(A73,Cal_Base!$A$11:$D$36,4,FALSE))," ",VLOOKUP(A73,Cal_Base!$A$11:$D$36,4,FALSE))</f>
        <v xml:space="preserve"> </v>
      </c>
      <c r="G73" s="106" t="str">
        <f t="shared" si="6"/>
        <v/>
      </c>
      <c r="H73" s="106" t="str">
        <f t="shared" si="7"/>
        <v/>
      </c>
      <c r="I73" s="106" t="str">
        <f t="shared" si="5"/>
        <v xml:space="preserve">新羽中学体育祭代休(仮)
</v>
      </c>
      <c r="K73" s="48"/>
      <c r="L73" s="48"/>
      <c r="M73" s="48"/>
      <c r="N73" s="48"/>
      <c r="O73" s="48"/>
      <c r="P73" s="48"/>
      <c r="Q73" s="48"/>
      <c r="R73" s="49"/>
      <c r="S73" s="48" t="s">
        <v>395</v>
      </c>
      <c r="T73" s="100"/>
      <c r="U73" s="48"/>
      <c r="V73" s="48"/>
    </row>
    <row r="74" spans="1:22" ht="22.5">
      <c r="A74" s="45">
        <f t="shared" si="9"/>
        <v>43627</v>
      </c>
      <c r="B74" s="46">
        <f t="shared" si="8"/>
        <v>43627</v>
      </c>
      <c r="C74" s="47" t="str">
        <f>VLOOKUP(WEEKDAY(B74,1),Cal_Base!$A$2:$B$8,2)</f>
        <v>火</v>
      </c>
      <c r="D74" s="202" t="str">
        <f>IF(ISERROR(VLOOKUP(A74,Cal_Base!$A$11:$D$36,2,FALSE))," ",VLOOKUP(A74,Cal_Base!$A$11:$D$36,2,FALSE))</f>
        <v xml:space="preserve"> </v>
      </c>
      <c r="E74" s="199" t="str">
        <f>IF(ISERROR(VLOOKUP(A74,Cal_Base!$A$11:$D$36,3,FALSE))," ",VLOOKUP(A74,Cal_Base!$A$11:$D$36,3,FALSE))</f>
        <v xml:space="preserve"> </v>
      </c>
      <c r="F74" s="47" t="str">
        <f>IF(ISERROR(VLOOKUP(A74,Cal_Base!$A$11:$D$36,4,FALSE))," ",VLOOKUP(A74,Cal_Base!$A$11:$D$36,4,FALSE))</f>
        <v xml:space="preserve"> </v>
      </c>
      <c r="G74" s="106" t="str">
        <f t="shared" si="6"/>
        <v/>
      </c>
      <c r="H74" s="106" t="str">
        <f t="shared" si="7"/>
        <v xml:space="preserve">区青指協会長会
</v>
      </c>
      <c r="I74" s="106" t="str">
        <f t="shared" si="5"/>
        <v>たんぽぽにっぱ</v>
      </c>
      <c r="K74" s="48"/>
      <c r="L74" s="48"/>
      <c r="M74" s="48"/>
      <c r="N74" s="48"/>
      <c r="O74" s="48"/>
      <c r="P74" s="48" t="s">
        <v>361</v>
      </c>
      <c r="Q74" s="48"/>
      <c r="R74" s="49"/>
      <c r="S74" s="48"/>
      <c r="T74" s="100"/>
      <c r="U74" s="48"/>
      <c r="V74" s="48" t="s">
        <v>380</v>
      </c>
    </row>
    <row r="75" spans="1:22" ht="22.5">
      <c r="A75" s="45">
        <f t="shared" si="9"/>
        <v>43628</v>
      </c>
      <c r="B75" s="46">
        <f t="shared" si="8"/>
        <v>43628</v>
      </c>
      <c r="C75" s="47" t="str">
        <f>VLOOKUP(WEEKDAY(B75,1),Cal_Base!$A$2:$B$8,2)</f>
        <v>水</v>
      </c>
      <c r="D75" s="202" t="str">
        <f>IF(ISERROR(VLOOKUP(A75,Cal_Base!$A$11:$D$36,2,FALSE))," ",VLOOKUP(A75,Cal_Base!$A$11:$D$36,2,FALSE))</f>
        <v xml:space="preserve"> </v>
      </c>
      <c r="E75" s="199" t="str">
        <f>IF(ISERROR(VLOOKUP(A75,Cal_Base!$A$11:$D$36,3,FALSE))," ",VLOOKUP(A75,Cal_Base!$A$11:$D$36,3,FALSE))</f>
        <v xml:space="preserve"> </v>
      </c>
      <c r="F75" s="47" t="str">
        <f>IF(ISERROR(VLOOKUP(A75,Cal_Base!$A$11:$D$36,4,FALSE))," ",VLOOKUP(A75,Cal_Base!$A$11:$D$36,4,FALSE))</f>
        <v xml:space="preserve"> </v>
      </c>
      <c r="G75" s="106" t="str">
        <f t="shared" si="6"/>
        <v/>
      </c>
      <c r="H75" s="106" t="str">
        <f t="shared" si="7"/>
        <v xml:space="preserve">新羽青指協定例会
</v>
      </c>
      <c r="I75" s="106" t="str">
        <f t="shared" si="5"/>
        <v/>
      </c>
      <c r="K75" s="48"/>
      <c r="L75" s="48"/>
      <c r="M75" s="48"/>
      <c r="N75" s="48"/>
      <c r="O75" s="48"/>
      <c r="P75" s="48" t="s">
        <v>186</v>
      </c>
      <c r="Q75" s="48"/>
      <c r="R75" s="49"/>
      <c r="S75" s="48"/>
      <c r="T75" s="100"/>
      <c r="U75" s="48"/>
      <c r="V75" s="48"/>
    </row>
    <row r="76" spans="1:22" ht="22.5">
      <c r="A76" s="45">
        <f t="shared" si="9"/>
        <v>43629</v>
      </c>
      <c r="B76" s="46">
        <f t="shared" si="8"/>
        <v>43629</v>
      </c>
      <c r="C76" s="47" t="str">
        <f>VLOOKUP(WEEKDAY(B76,1),Cal_Base!$A$2:$B$8,2)</f>
        <v>木</v>
      </c>
      <c r="D76" s="202" t="str">
        <f>IF(ISERROR(VLOOKUP(A76,Cal_Base!$A$11:$D$36,2,FALSE))," ",VLOOKUP(A76,Cal_Base!$A$11:$D$36,2,FALSE))</f>
        <v xml:space="preserve"> </v>
      </c>
      <c r="E76" s="199" t="str">
        <f>IF(ISERROR(VLOOKUP(A76,Cal_Base!$A$11:$D$36,3,FALSE))," ",VLOOKUP(A76,Cal_Base!$A$11:$D$36,3,FALSE))</f>
        <v xml:space="preserve"> </v>
      </c>
      <c r="F76" s="47" t="str">
        <f>IF(ISERROR(VLOOKUP(A76,Cal_Base!$A$11:$D$36,4,FALSE))," ",VLOOKUP(A76,Cal_Base!$A$11:$D$36,4,FALSE))</f>
        <v xml:space="preserve"> </v>
      </c>
      <c r="G76" s="106" t="str">
        <f t="shared" si="6"/>
        <v xml:space="preserve">大新羽音頭練習
</v>
      </c>
      <c r="H76" s="106" t="str">
        <f t="shared" si="7"/>
        <v/>
      </c>
      <c r="I76" s="106" t="str">
        <f t="shared" si="5"/>
        <v/>
      </c>
      <c r="K76" s="48"/>
      <c r="L76" s="48" t="s">
        <v>184</v>
      </c>
      <c r="M76" s="48"/>
      <c r="N76" s="48"/>
      <c r="O76" s="48"/>
      <c r="P76" s="48"/>
      <c r="Q76" s="48"/>
      <c r="R76" s="49"/>
      <c r="S76" s="48"/>
      <c r="T76" s="100"/>
      <c r="U76" s="48"/>
      <c r="V76" s="48"/>
    </row>
    <row r="77" spans="1:22" ht="22.5">
      <c r="A77" s="45">
        <f t="shared" si="9"/>
        <v>43630</v>
      </c>
      <c r="B77" s="46">
        <f t="shared" si="8"/>
        <v>43630</v>
      </c>
      <c r="C77" s="47" t="str">
        <f>VLOOKUP(WEEKDAY(B77,1),Cal_Base!$A$2:$B$8,2)</f>
        <v>金</v>
      </c>
      <c r="D77" s="202" t="str">
        <f>IF(ISERROR(VLOOKUP(A77,Cal_Base!$A$11:$D$36,2,FALSE))," ",VLOOKUP(A77,Cal_Base!$A$11:$D$36,2,FALSE))</f>
        <v xml:space="preserve"> </v>
      </c>
      <c r="E77" s="199" t="str">
        <f>IF(ISERROR(VLOOKUP(A77,Cal_Base!$A$11:$D$36,3,FALSE))," ",VLOOKUP(A77,Cal_Base!$A$11:$D$36,3,FALSE))</f>
        <v xml:space="preserve"> </v>
      </c>
      <c r="F77" s="47" t="str">
        <f>IF(ISERROR(VLOOKUP(A77,Cal_Base!$A$11:$D$36,4,FALSE))," ",VLOOKUP(A77,Cal_Base!$A$11:$D$36,4,FALSE))</f>
        <v xml:space="preserve"> </v>
      </c>
      <c r="G77" s="106" t="str">
        <f t="shared" si="6"/>
        <v/>
      </c>
      <c r="H77" s="106" t="str">
        <f t="shared" si="7"/>
        <v xml:space="preserve">区民生児童委員会長会
</v>
      </c>
      <c r="I77" s="106" t="str">
        <f t="shared" si="5"/>
        <v/>
      </c>
      <c r="K77" s="48"/>
      <c r="L77" s="48" t="s">
        <v>50</v>
      </c>
      <c r="M77" s="48"/>
      <c r="N77" s="48" t="s">
        <v>453</v>
      </c>
      <c r="O77" s="48"/>
      <c r="P77" s="48"/>
      <c r="Q77" s="48"/>
      <c r="R77" s="49"/>
      <c r="S77" s="48"/>
      <c r="T77" s="100"/>
      <c r="U77" s="48"/>
      <c r="V77" s="48"/>
    </row>
    <row r="78" spans="1:22" ht="29.25">
      <c r="A78" s="45">
        <f t="shared" si="9"/>
        <v>43631</v>
      </c>
      <c r="B78" s="46">
        <f t="shared" si="8"/>
        <v>43631</v>
      </c>
      <c r="C78" s="47" t="str">
        <f>VLOOKUP(WEEKDAY(B78,1),Cal_Base!$A$2:$B$8,2)</f>
        <v>土</v>
      </c>
      <c r="D78" s="202" t="str">
        <f>IF(ISERROR(VLOOKUP(A78,Cal_Base!$A$11:$D$36,2,FALSE))," ",VLOOKUP(A78,Cal_Base!$A$11:$D$36,2,FALSE))</f>
        <v xml:space="preserve"> </v>
      </c>
      <c r="E78" s="199" t="str">
        <f>IF(ISERROR(VLOOKUP(A78,Cal_Base!$A$11:$D$36,3,FALSE))," ",VLOOKUP(A78,Cal_Base!$A$11:$D$36,3,FALSE))</f>
        <v xml:space="preserve"> </v>
      </c>
      <c r="F78" s="47" t="str">
        <f>IF(ISERROR(VLOOKUP(A78,Cal_Base!$A$11:$D$36,4,FALSE))," ",VLOOKUP(A78,Cal_Base!$A$11:$D$36,4,FALSE))</f>
        <v xml:space="preserve"> </v>
      </c>
      <c r="G78" s="106" t="str">
        <f>IF(E78=" ",K78&amp;L78,E78&amp;K78&amp;L78)</f>
        <v xml:space="preserve">区制80周年記念新羽地区80mソーメン流し
</v>
      </c>
      <c r="H78" s="106" t="str">
        <f t="shared" si="7"/>
        <v/>
      </c>
      <c r="I78" s="106" t="str">
        <f t="shared" si="5"/>
        <v/>
      </c>
      <c r="K78" s="48"/>
      <c r="L78" s="48" t="s">
        <v>691</v>
      </c>
      <c r="M78" s="48"/>
      <c r="N78" s="48"/>
      <c r="O78" s="48"/>
      <c r="P78" s="48"/>
      <c r="Q78" s="48"/>
      <c r="R78" s="49"/>
      <c r="S78" s="48"/>
      <c r="T78" s="100"/>
      <c r="U78" s="48"/>
      <c r="V78" s="48"/>
    </row>
    <row r="79" spans="1:22" ht="33.75">
      <c r="A79" s="45">
        <f t="shared" si="9"/>
        <v>43632</v>
      </c>
      <c r="B79" s="46">
        <f t="shared" si="8"/>
        <v>43632</v>
      </c>
      <c r="C79" s="47" t="str">
        <f>VLOOKUP(WEEKDAY(B79,1),Cal_Base!$A$2:$B$8,2)</f>
        <v>日</v>
      </c>
      <c r="D79" s="202" t="str">
        <f>IF(ISERROR(VLOOKUP(A79,Cal_Base!$A$11:$D$36,2,FALSE))," ",VLOOKUP(A79,Cal_Base!$A$11:$D$36,2,FALSE))</f>
        <v xml:space="preserve"> </v>
      </c>
      <c r="E79" s="199" t="str">
        <f>IF(ISERROR(VLOOKUP(A79,Cal_Base!$A$11:$D$36,3,FALSE))," ",VLOOKUP(A79,Cal_Base!$A$11:$D$36,3,FALSE))</f>
        <v xml:space="preserve"> </v>
      </c>
      <c r="F79" s="47" t="str">
        <f>IF(ISERROR(VLOOKUP(A79,Cal_Base!$A$11:$D$36,4,FALSE))," ",VLOOKUP(A79,Cal_Base!$A$11:$D$36,4,FALSE))</f>
        <v xml:space="preserve"> </v>
      </c>
      <c r="G79" s="106" t="str">
        <f t="shared" si="6"/>
        <v/>
      </c>
      <c r="H79" s="106" t="str">
        <f t="shared" si="7"/>
        <v xml:space="preserve">第26回インディアカ大会
相撲大会練習
</v>
      </c>
      <c r="I79" s="106" t="str">
        <f t="shared" si="5"/>
        <v/>
      </c>
      <c r="K79" s="48"/>
      <c r="L79" s="48"/>
      <c r="M79" s="48"/>
      <c r="N79" s="48"/>
      <c r="O79" s="48" t="s">
        <v>203</v>
      </c>
      <c r="P79" s="48"/>
      <c r="Q79" s="48" t="s">
        <v>639</v>
      </c>
      <c r="R79" s="49"/>
      <c r="S79" s="48"/>
      <c r="T79" s="100"/>
      <c r="U79" s="48"/>
      <c r="V79" s="48"/>
    </row>
    <row r="80" spans="1:22">
      <c r="A80" s="45">
        <f t="shared" si="9"/>
        <v>43633</v>
      </c>
      <c r="B80" s="46">
        <f t="shared" si="8"/>
        <v>43633</v>
      </c>
      <c r="C80" s="47" t="str">
        <f>VLOOKUP(WEEKDAY(B80,1),Cal_Base!$A$2:$B$8,2)</f>
        <v>月</v>
      </c>
      <c r="D80" s="202" t="str">
        <f>IF(ISERROR(VLOOKUP(A80,Cal_Base!$A$11:$D$36,2,FALSE))," ",VLOOKUP(A80,Cal_Base!$A$11:$D$36,2,FALSE))</f>
        <v xml:space="preserve"> </v>
      </c>
      <c r="E80" s="199" t="str">
        <f>IF(ISERROR(VLOOKUP(A80,Cal_Base!$A$11:$D$36,3,FALSE))," ",VLOOKUP(A80,Cal_Base!$A$11:$D$36,3,FALSE))</f>
        <v xml:space="preserve"> </v>
      </c>
      <c r="F80" s="47" t="str">
        <f>IF(ISERROR(VLOOKUP(A80,Cal_Base!$A$11:$D$36,4,FALSE))," ",VLOOKUP(A80,Cal_Base!$A$11:$D$36,4,FALSE))</f>
        <v xml:space="preserve"> </v>
      </c>
      <c r="G80" s="106" t="str">
        <f t="shared" si="6"/>
        <v/>
      </c>
      <c r="H80" s="106" t="str">
        <f t="shared" si="7"/>
        <v/>
      </c>
      <c r="I80" s="106" t="str">
        <f t="shared" si="5"/>
        <v>たんぽぽきたにっぱ</v>
      </c>
      <c r="K80" s="48"/>
      <c r="L80" s="48"/>
      <c r="M80" s="48"/>
      <c r="N80" s="48"/>
      <c r="O80" s="48"/>
      <c r="P80" s="48"/>
      <c r="Q80" s="48"/>
      <c r="R80" s="49"/>
      <c r="S80" s="48"/>
      <c r="T80" s="100"/>
      <c r="U80" s="48"/>
      <c r="V80" s="48" t="s">
        <v>99</v>
      </c>
    </row>
    <row r="81" spans="1:22">
      <c r="A81" s="45">
        <f t="shared" si="9"/>
        <v>43634</v>
      </c>
      <c r="B81" s="46">
        <f t="shared" si="8"/>
        <v>43634</v>
      </c>
      <c r="C81" s="47" t="str">
        <f>VLOOKUP(WEEKDAY(B81,1),Cal_Base!$A$2:$B$8,2)</f>
        <v>火</v>
      </c>
      <c r="D81" s="202" t="str">
        <f>IF(ISERROR(VLOOKUP(A81,Cal_Base!$A$11:$D$36,2,FALSE))," ",VLOOKUP(A81,Cal_Base!$A$11:$D$36,2,FALSE))</f>
        <v xml:space="preserve"> </v>
      </c>
      <c r="E81" s="199" t="str">
        <f>IF(ISERROR(VLOOKUP(A81,Cal_Base!$A$11:$D$36,3,FALSE))," ",VLOOKUP(A81,Cal_Base!$A$11:$D$36,3,FALSE))</f>
        <v xml:space="preserve"> </v>
      </c>
      <c r="F81" s="47" t="str">
        <f>IF(ISERROR(VLOOKUP(A81,Cal_Base!$A$11:$D$36,4,FALSE))," ",VLOOKUP(A81,Cal_Base!$A$11:$D$36,4,FALSE))</f>
        <v xml:space="preserve"> </v>
      </c>
      <c r="G81" s="106" t="str">
        <f t="shared" si="6"/>
        <v/>
      </c>
      <c r="H81" s="106" t="str">
        <f t="shared" si="7"/>
        <v/>
      </c>
      <c r="I81" s="106" t="str">
        <f t="shared" si="5"/>
        <v/>
      </c>
      <c r="K81" s="48"/>
      <c r="L81" s="48"/>
      <c r="M81" s="48"/>
      <c r="N81" s="48"/>
      <c r="O81" s="48"/>
      <c r="P81" s="48"/>
      <c r="Q81" s="48"/>
      <c r="R81" s="49"/>
      <c r="S81" s="48"/>
      <c r="T81" s="100"/>
      <c r="U81" s="48"/>
      <c r="V81" s="48"/>
    </row>
    <row r="82" spans="1:22" ht="33.75">
      <c r="A82" s="45">
        <f t="shared" si="9"/>
        <v>43635</v>
      </c>
      <c r="B82" s="46">
        <f t="shared" si="8"/>
        <v>43635</v>
      </c>
      <c r="C82" s="47" t="str">
        <f>VLOOKUP(WEEKDAY(B82,1),Cal_Base!$A$2:$B$8,2)</f>
        <v>水</v>
      </c>
      <c r="D82" s="202" t="str">
        <f>IF(ISERROR(VLOOKUP(A82,Cal_Base!$A$11:$D$36,2,FALSE))," ",VLOOKUP(A82,Cal_Base!$A$11:$D$36,2,FALSE))</f>
        <v xml:space="preserve"> </v>
      </c>
      <c r="E82" s="199" t="str">
        <f>IF(ISERROR(VLOOKUP(A82,Cal_Base!$A$11:$D$36,3,FALSE))," ",VLOOKUP(A82,Cal_Base!$A$11:$D$36,3,FALSE))</f>
        <v xml:space="preserve"> </v>
      </c>
      <c r="F82" s="47" t="str">
        <f>IF(ISERROR(VLOOKUP(A82,Cal_Base!$A$11:$D$36,4,FALSE))," ",VLOOKUP(A82,Cal_Base!$A$11:$D$36,4,FALSE))</f>
        <v xml:space="preserve"> </v>
      </c>
      <c r="G82" s="106" t="str">
        <f t="shared" si="6"/>
        <v/>
      </c>
      <c r="H82" s="106" t="str">
        <f t="shared" si="7"/>
        <v xml:space="preserve">区スポ進委員会長会
区青指広報委員会
</v>
      </c>
      <c r="I82" s="106" t="str">
        <f t="shared" si="5"/>
        <v>新羽中学校中間テスト
新田小宿泊体験学習（４年）</v>
      </c>
      <c r="K82" s="48"/>
      <c r="L82" s="48"/>
      <c r="M82" s="48"/>
      <c r="N82" s="48"/>
      <c r="O82" s="48" t="s">
        <v>367</v>
      </c>
      <c r="P82" s="48" t="s">
        <v>363</v>
      </c>
      <c r="Q82" s="48"/>
      <c r="R82" s="49"/>
      <c r="S82" s="48" t="s">
        <v>192</v>
      </c>
      <c r="T82" s="100" t="s">
        <v>435</v>
      </c>
      <c r="U82" s="48"/>
      <c r="V82" s="48"/>
    </row>
    <row r="83" spans="1:22" ht="22.5">
      <c r="A83" s="45">
        <f t="shared" si="9"/>
        <v>43636</v>
      </c>
      <c r="B83" s="46">
        <f t="shared" si="8"/>
        <v>43636</v>
      </c>
      <c r="C83" s="47" t="str">
        <f>VLOOKUP(WEEKDAY(B83,1),Cal_Base!$A$2:$B$8,2)</f>
        <v>木</v>
      </c>
      <c r="D83" s="202" t="str">
        <f>IF(ISERROR(VLOOKUP(A83,Cal_Base!$A$11:$D$36,2,FALSE))," ",VLOOKUP(A83,Cal_Base!$A$11:$D$36,2,FALSE))</f>
        <v xml:space="preserve"> </v>
      </c>
      <c r="E83" s="199" t="str">
        <f>IF(ISERROR(VLOOKUP(A83,Cal_Base!$A$11:$D$36,3,FALSE))," ",VLOOKUP(A83,Cal_Base!$A$11:$D$36,3,FALSE))</f>
        <v xml:space="preserve"> </v>
      </c>
      <c r="F83" s="47" t="str">
        <f>IF(ISERROR(VLOOKUP(A83,Cal_Base!$A$11:$D$36,4,FALSE))," ",VLOOKUP(A83,Cal_Base!$A$11:$D$36,4,FALSE))</f>
        <v xml:space="preserve"> </v>
      </c>
      <c r="G83" s="106" t="str">
        <f t="shared" si="6"/>
        <v/>
      </c>
      <c r="H83" s="106" t="str">
        <f t="shared" si="7"/>
        <v xml:space="preserve">さわやかスポーツ
</v>
      </c>
      <c r="I83" s="106" t="str">
        <f t="shared" si="5"/>
        <v>新羽中学校中間テスト
新田小宿泊体験学習（４年）</v>
      </c>
      <c r="K83" s="48"/>
      <c r="L83" s="48"/>
      <c r="M83" s="48"/>
      <c r="N83" s="48"/>
      <c r="O83" s="48" t="s">
        <v>191</v>
      </c>
      <c r="P83" s="48"/>
      <c r="Q83" s="48"/>
      <c r="R83" s="49"/>
      <c r="S83" s="48" t="s">
        <v>192</v>
      </c>
      <c r="T83" s="100" t="s">
        <v>435</v>
      </c>
      <c r="U83" s="48"/>
      <c r="V83" s="48"/>
    </row>
    <row r="84" spans="1:22" ht="22.5">
      <c r="A84" s="45">
        <f t="shared" si="9"/>
        <v>43637</v>
      </c>
      <c r="B84" s="46">
        <f t="shared" si="8"/>
        <v>43637</v>
      </c>
      <c r="C84" s="47" t="str">
        <f>VLOOKUP(WEEKDAY(B84,1),Cal_Base!$A$2:$B$8,2)</f>
        <v>金</v>
      </c>
      <c r="D84" s="202" t="str">
        <f>IF(ISERROR(VLOOKUP(A84,Cal_Base!$A$11:$D$36,2,FALSE))," ",VLOOKUP(A84,Cal_Base!$A$11:$D$36,2,FALSE))</f>
        <v xml:space="preserve"> </v>
      </c>
      <c r="E84" s="199" t="str">
        <f>IF(ISERROR(VLOOKUP(A84,Cal_Base!$A$11:$D$36,3,FALSE))," ",VLOOKUP(A84,Cal_Base!$A$11:$D$36,3,FALSE))</f>
        <v xml:space="preserve"> </v>
      </c>
      <c r="F84" s="47" t="str">
        <f>IF(ISERROR(VLOOKUP(A84,Cal_Base!$A$11:$D$36,4,FALSE))," ",VLOOKUP(A84,Cal_Base!$A$11:$D$36,4,FALSE))</f>
        <v xml:space="preserve"> </v>
      </c>
      <c r="G84" s="106" t="str">
        <f t="shared" si="6"/>
        <v/>
      </c>
      <c r="H84" s="106" t="str">
        <f t="shared" si="7"/>
        <v/>
      </c>
      <c r="I84" s="106" t="str">
        <f t="shared" si="5"/>
        <v xml:space="preserve">新羽中学校中間テスト
</v>
      </c>
      <c r="K84" s="48" t="s">
        <v>50</v>
      </c>
      <c r="L84" s="48" t="s">
        <v>50</v>
      </c>
      <c r="M84" s="48"/>
      <c r="N84" s="48"/>
      <c r="O84" s="48"/>
      <c r="P84" s="48"/>
      <c r="Q84" s="48"/>
      <c r="R84" s="49"/>
      <c r="S84" s="48" t="s">
        <v>192</v>
      </c>
      <c r="T84" s="100"/>
      <c r="U84" s="48"/>
      <c r="V84" s="48"/>
    </row>
    <row r="85" spans="1:22" ht="29.25">
      <c r="A85" s="45">
        <f t="shared" si="9"/>
        <v>43638</v>
      </c>
      <c r="B85" s="46">
        <f t="shared" si="8"/>
        <v>43638</v>
      </c>
      <c r="C85" s="47" t="str">
        <f>VLOOKUP(WEEKDAY(B85,1),Cal_Base!$A$2:$B$8,2)</f>
        <v>土</v>
      </c>
      <c r="D85" s="202" t="str">
        <f>IF(ISERROR(VLOOKUP(A85,Cal_Base!$A$11:$D$36,2,FALSE))," ",VLOOKUP(A85,Cal_Base!$A$11:$D$36,2,FALSE))</f>
        <v xml:space="preserve"> </v>
      </c>
      <c r="E85" s="199" t="str">
        <f>IF(ISERROR(VLOOKUP(A85,Cal_Base!$A$11:$D$36,3,FALSE))," ",VLOOKUP(A85,Cal_Base!$A$11:$D$36,3,FALSE))</f>
        <v xml:space="preserve"> </v>
      </c>
      <c r="F85" s="47" t="str">
        <f>IF(ISERROR(VLOOKUP(A85,Cal_Base!$A$11:$D$36,4,FALSE))," ",VLOOKUP(A85,Cal_Base!$A$11:$D$36,4,FALSE))</f>
        <v xml:space="preserve"> </v>
      </c>
      <c r="G85" s="106" t="str">
        <f t="shared" si="6"/>
        <v xml:space="preserve">連合町会長会議
ひっとプラン(仮)
</v>
      </c>
      <c r="H85" s="106" t="str">
        <f t="shared" si="7"/>
        <v xml:space="preserve">新羽スポ推企画委員会
</v>
      </c>
      <c r="I85" s="106" t="str">
        <f t="shared" si="5"/>
        <v/>
      </c>
      <c r="K85" s="48"/>
      <c r="L85" s="48" t="s">
        <v>692</v>
      </c>
      <c r="M85" s="48"/>
      <c r="N85" s="48"/>
      <c r="O85" s="48" t="s">
        <v>676</v>
      </c>
      <c r="P85" s="48"/>
      <c r="Q85" s="48"/>
      <c r="R85" s="49"/>
      <c r="S85" s="48"/>
      <c r="T85" s="100"/>
      <c r="U85" s="48"/>
      <c r="V85" s="48"/>
    </row>
    <row r="86" spans="1:22" ht="33.75">
      <c r="A86" s="45">
        <f t="shared" si="9"/>
        <v>43639</v>
      </c>
      <c r="B86" s="46">
        <f t="shared" si="8"/>
        <v>43639</v>
      </c>
      <c r="C86" s="47" t="str">
        <f>VLOOKUP(WEEKDAY(B86,1),Cal_Base!$A$2:$B$8,2)</f>
        <v>日</v>
      </c>
      <c r="D86" s="202" t="str">
        <f>IF(ISERROR(VLOOKUP(A86,Cal_Base!$A$11:$D$36,2,FALSE))," ",VLOOKUP(A86,Cal_Base!$A$11:$D$36,2,FALSE))</f>
        <v xml:space="preserve"> </v>
      </c>
      <c r="E86" s="199" t="str">
        <f>IF(ISERROR(VLOOKUP(A86,Cal_Base!$A$11:$D$36,3,FALSE))," ",VLOOKUP(A86,Cal_Base!$A$11:$D$36,3,FALSE))</f>
        <v xml:space="preserve"> </v>
      </c>
      <c r="F86" s="47" t="str">
        <f>IF(ISERROR(VLOOKUP(A86,Cal_Base!$A$11:$D$36,4,FALSE))," ",VLOOKUP(A86,Cal_Base!$A$11:$D$36,4,FALSE))</f>
        <v xml:space="preserve"> </v>
      </c>
      <c r="G86" s="106" t="str">
        <f t="shared" si="6"/>
        <v>クリキタ役員会</v>
      </c>
      <c r="H86" s="106" t="str">
        <f t="shared" si="7"/>
        <v xml:space="preserve">飯ごう炊飯大会
相撲大会練習
</v>
      </c>
      <c r="I86" s="106" t="str">
        <f t="shared" si="5"/>
        <v/>
      </c>
      <c r="K86" s="48"/>
      <c r="L86" s="48" t="s">
        <v>122</v>
      </c>
      <c r="M86" s="48"/>
      <c r="N86" s="48"/>
      <c r="O86" s="48"/>
      <c r="P86" s="109" t="s">
        <v>202</v>
      </c>
      <c r="Q86" s="48" t="s">
        <v>655</v>
      </c>
      <c r="R86" s="49"/>
      <c r="S86" s="48"/>
      <c r="T86" s="100"/>
      <c r="U86" s="48"/>
      <c r="V86" s="48"/>
    </row>
    <row r="87" spans="1:22">
      <c r="A87" s="45">
        <f t="shared" si="9"/>
        <v>43640</v>
      </c>
      <c r="B87" s="46">
        <f t="shared" si="8"/>
        <v>43640</v>
      </c>
      <c r="C87" s="47" t="str">
        <f>VLOOKUP(WEEKDAY(B87,1),Cal_Base!$A$2:$B$8,2)</f>
        <v>月</v>
      </c>
      <c r="D87" s="202" t="str">
        <f>IF(ISERROR(VLOOKUP(A87,Cal_Base!$A$11:$D$36,2,FALSE))," ",VLOOKUP(A87,Cal_Base!$A$11:$D$36,2,FALSE))</f>
        <v xml:space="preserve"> </v>
      </c>
      <c r="E87" s="199" t="str">
        <f>IF(ISERROR(VLOOKUP(A87,Cal_Base!$A$11:$D$36,3,FALSE))," ",VLOOKUP(A87,Cal_Base!$A$11:$D$36,3,FALSE))</f>
        <v xml:space="preserve"> </v>
      </c>
      <c r="F87" s="47" t="str">
        <f>IF(ISERROR(VLOOKUP(A87,Cal_Base!$A$11:$D$36,4,FALSE))," ",VLOOKUP(A87,Cal_Base!$A$11:$D$36,4,FALSE))</f>
        <v xml:space="preserve"> </v>
      </c>
      <c r="G87" s="106" t="str">
        <f t="shared" si="6"/>
        <v/>
      </c>
      <c r="H87" s="106" t="str">
        <f t="shared" si="7"/>
        <v/>
      </c>
      <c r="I87" s="106" t="str">
        <f t="shared" si="5"/>
        <v/>
      </c>
      <c r="K87" s="48"/>
      <c r="L87" s="48"/>
      <c r="M87" s="48"/>
      <c r="N87" s="48"/>
      <c r="O87" s="48"/>
      <c r="P87" s="48"/>
      <c r="Q87" s="48"/>
      <c r="R87" s="49"/>
      <c r="S87" s="48"/>
      <c r="T87" s="100"/>
      <c r="U87" s="48"/>
      <c r="V87" s="48"/>
    </row>
    <row r="88" spans="1:22">
      <c r="A88" s="45">
        <f t="shared" si="9"/>
        <v>43641</v>
      </c>
      <c r="B88" s="46">
        <f t="shared" si="8"/>
        <v>43641</v>
      </c>
      <c r="C88" s="47" t="str">
        <f>VLOOKUP(WEEKDAY(B88,1),Cal_Base!$A$2:$B$8,2)</f>
        <v>火</v>
      </c>
      <c r="D88" s="202" t="str">
        <f>IF(ISERROR(VLOOKUP(A88,Cal_Base!$A$11:$D$36,2,FALSE))," ",VLOOKUP(A88,Cal_Base!$A$11:$D$36,2,FALSE))</f>
        <v xml:space="preserve"> </v>
      </c>
      <c r="E88" s="199" t="str">
        <f>IF(ISERROR(VLOOKUP(A88,Cal_Base!$A$11:$D$36,3,FALSE))," ",VLOOKUP(A88,Cal_Base!$A$11:$D$36,3,FALSE))</f>
        <v xml:space="preserve"> </v>
      </c>
      <c r="F88" s="47" t="str">
        <f>IF(ISERROR(VLOOKUP(A88,Cal_Base!$A$11:$D$36,4,FALSE))," ",VLOOKUP(A88,Cal_Base!$A$11:$D$36,4,FALSE))</f>
        <v xml:space="preserve"> </v>
      </c>
      <c r="G88" s="106" t="str">
        <f t="shared" si="6"/>
        <v/>
      </c>
      <c r="H88" s="106" t="str">
        <f t="shared" si="7"/>
        <v/>
      </c>
      <c r="I88" s="106" t="str">
        <f t="shared" si="5"/>
        <v>たんぽぽにっぱ</v>
      </c>
      <c r="K88" s="48"/>
      <c r="L88" s="48"/>
      <c r="M88" s="48"/>
      <c r="N88" s="48"/>
      <c r="O88" s="48"/>
      <c r="P88" s="48"/>
      <c r="Q88" s="48"/>
      <c r="R88" s="49"/>
      <c r="S88" s="48"/>
      <c r="T88" s="100"/>
      <c r="U88" s="48"/>
      <c r="V88" s="48" t="s">
        <v>382</v>
      </c>
    </row>
    <row r="89" spans="1:22" ht="22.5">
      <c r="A89" s="45">
        <f t="shared" si="9"/>
        <v>43642</v>
      </c>
      <c r="B89" s="46">
        <f t="shared" si="8"/>
        <v>43642</v>
      </c>
      <c r="C89" s="47" t="str">
        <f>VLOOKUP(WEEKDAY(B89,1),Cal_Base!$A$2:$B$8,2)</f>
        <v>水</v>
      </c>
      <c r="D89" s="202" t="str">
        <f>IF(ISERROR(VLOOKUP(A89,Cal_Base!$A$11:$D$36,2,FALSE))," ",VLOOKUP(A89,Cal_Base!$A$11:$D$36,2,FALSE))</f>
        <v xml:space="preserve"> </v>
      </c>
      <c r="E89" s="199" t="str">
        <f>IF(ISERROR(VLOOKUP(A89,Cal_Base!$A$11:$D$36,3,FALSE))," ",VLOOKUP(A89,Cal_Base!$A$11:$D$36,3,FALSE))</f>
        <v xml:space="preserve"> </v>
      </c>
      <c r="F89" s="47" t="str">
        <f>IF(ISERROR(VLOOKUP(A89,Cal_Base!$A$11:$D$36,4,FALSE))," ",VLOOKUP(A89,Cal_Base!$A$11:$D$36,4,FALSE))</f>
        <v xml:space="preserve"> </v>
      </c>
      <c r="G89" s="106" t="str">
        <f t="shared" si="6"/>
        <v/>
      </c>
      <c r="H89" s="106" t="str">
        <f t="shared" si="7"/>
        <v xml:space="preserve">区青指実行委員会
</v>
      </c>
      <c r="I89" s="106" t="str">
        <f t="shared" si="5"/>
        <v>新田小学校づくり懇話会</v>
      </c>
      <c r="K89" s="48"/>
      <c r="L89" s="48"/>
      <c r="M89" s="48"/>
      <c r="N89" s="48"/>
      <c r="O89" s="48"/>
      <c r="P89" s="48" t="s">
        <v>365</v>
      </c>
      <c r="Q89" s="48"/>
      <c r="R89" s="49"/>
      <c r="S89" s="48"/>
      <c r="T89" s="100" t="s">
        <v>436</v>
      </c>
      <c r="U89" s="48"/>
      <c r="V89" s="48"/>
    </row>
    <row r="90" spans="1:22">
      <c r="A90" s="45">
        <f t="shared" si="9"/>
        <v>43643</v>
      </c>
      <c r="B90" s="46">
        <f t="shared" si="8"/>
        <v>43643</v>
      </c>
      <c r="C90" s="47" t="str">
        <f>VLOOKUP(WEEKDAY(B90,1),Cal_Base!$A$2:$B$8,2)</f>
        <v>木</v>
      </c>
      <c r="D90" s="202" t="str">
        <f>IF(ISERROR(VLOOKUP(A90,Cal_Base!$A$11:$D$36,2,FALSE))," ",VLOOKUP(A90,Cal_Base!$A$11:$D$36,2,FALSE))</f>
        <v xml:space="preserve"> </v>
      </c>
      <c r="E90" s="199" t="str">
        <f>IF(ISERROR(VLOOKUP(A90,Cal_Base!$A$11:$D$36,3,FALSE))," ",VLOOKUP(A90,Cal_Base!$A$11:$D$36,3,FALSE))</f>
        <v xml:space="preserve"> </v>
      </c>
      <c r="F90" s="47" t="str">
        <f>IF(ISERROR(VLOOKUP(A90,Cal_Base!$A$11:$D$36,4,FALSE))," ",VLOOKUP(A90,Cal_Base!$A$11:$D$36,4,FALSE))</f>
        <v xml:space="preserve"> </v>
      </c>
      <c r="G90" s="106" t="str">
        <f t="shared" si="6"/>
        <v/>
      </c>
      <c r="H90" s="106" t="str">
        <f t="shared" si="7"/>
        <v/>
      </c>
      <c r="I90" s="106" t="str">
        <f t="shared" si="5"/>
        <v/>
      </c>
      <c r="K90" s="48"/>
      <c r="L90" s="48"/>
      <c r="M90" s="48"/>
      <c r="N90" s="48"/>
      <c r="O90" s="48"/>
      <c r="P90" s="48"/>
      <c r="Q90" s="48"/>
      <c r="R90" s="49"/>
      <c r="S90" s="48"/>
      <c r="T90" s="100"/>
      <c r="U90" s="48"/>
      <c r="V90" s="48"/>
    </row>
    <row r="91" spans="1:22">
      <c r="A91" s="45">
        <f t="shared" si="9"/>
        <v>43644</v>
      </c>
      <c r="B91" s="46">
        <f t="shared" si="8"/>
        <v>43644</v>
      </c>
      <c r="C91" s="47" t="str">
        <f>VLOOKUP(WEEKDAY(B91,1),Cal_Base!$A$2:$B$8,2)</f>
        <v>金</v>
      </c>
      <c r="D91" s="202" t="str">
        <f>IF(ISERROR(VLOOKUP(A91,Cal_Base!$A$11:$D$36,2,FALSE))," ",VLOOKUP(A91,Cal_Base!$A$11:$D$36,2,FALSE))</f>
        <v xml:space="preserve"> </v>
      </c>
      <c r="E91" s="199" t="s">
        <v>375</v>
      </c>
      <c r="F91" s="47" t="str">
        <f>IF(ISERROR(VLOOKUP(A91,Cal_Base!$A$11:$D$36,4,FALSE))," ",VLOOKUP(A91,Cal_Base!$A$11:$D$36,4,FALSE))</f>
        <v xml:space="preserve"> </v>
      </c>
      <c r="G91" s="106" t="str">
        <f t="shared" si="6"/>
        <v>新羽の日</v>
      </c>
      <c r="H91" s="106" t="str">
        <f t="shared" si="7"/>
        <v/>
      </c>
      <c r="I91" s="106" t="str">
        <f t="shared" si="5"/>
        <v>ダイニング28</v>
      </c>
      <c r="K91" s="48"/>
      <c r="L91" s="48"/>
      <c r="M91" s="48"/>
      <c r="N91" s="48"/>
      <c r="O91" s="48"/>
      <c r="P91" s="48"/>
      <c r="Q91" s="48"/>
      <c r="R91" s="49"/>
      <c r="S91" s="48"/>
      <c r="T91" s="100"/>
      <c r="U91" s="48"/>
      <c r="V91" s="48" t="s">
        <v>387</v>
      </c>
    </row>
    <row r="92" spans="1:22">
      <c r="A92" s="45">
        <f t="shared" si="9"/>
        <v>43645</v>
      </c>
      <c r="B92" s="46">
        <f t="shared" si="8"/>
        <v>43645</v>
      </c>
      <c r="C92" s="47" t="str">
        <f>VLOOKUP(WEEKDAY(B92,1),Cal_Base!$A$2:$B$8,2)</f>
        <v>土</v>
      </c>
      <c r="D92" s="202" t="str">
        <f>IF(ISERROR(VLOOKUP(A92,Cal_Base!$A$11:$D$36,2,FALSE))," ",VLOOKUP(A92,Cal_Base!$A$11:$D$36,2,FALSE))</f>
        <v xml:space="preserve"> </v>
      </c>
      <c r="E92" s="199" t="str">
        <f>IF(ISERROR(VLOOKUP(A92,Cal_Base!$A$11:$D$36,3,FALSE))," ",VLOOKUP(A92,Cal_Base!$A$11:$D$36,3,FALSE))</f>
        <v xml:space="preserve"> </v>
      </c>
      <c r="F92" s="47" t="str">
        <f>IF(ISERROR(VLOOKUP(A92,Cal_Base!$A$11:$D$36,4,FALSE))," ",VLOOKUP(A92,Cal_Base!$A$11:$D$36,4,FALSE))</f>
        <v xml:space="preserve"> </v>
      </c>
      <c r="G92" s="106" t="str">
        <f t="shared" si="6"/>
        <v/>
      </c>
      <c r="H92" s="106" t="str">
        <f t="shared" si="7"/>
        <v/>
      </c>
      <c r="I92" s="106" t="str">
        <f t="shared" si="5"/>
        <v/>
      </c>
      <c r="K92" s="48"/>
      <c r="L92" s="48"/>
      <c r="M92" s="48"/>
      <c r="N92" s="48"/>
      <c r="O92" s="48"/>
      <c r="P92" s="48"/>
      <c r="Q92" s="48"/>
      <c r="R92" s="49"/>
      <c r="S92" s="48"/>
      <c r="T92" s="100"/>
      <c r="U92" s="48"/>
      <c r="V92" s="48"/>
    </row>
    <row r="93" spans="1:22">
      <c r="A93" s="45">
        <f t="shared" si="9"/>
        <v>43646</v>
      </c>
      <c r="B93" s="46">
        <f t="shared" si="8"/>
        <v>43646</v>
      </c>
      <c r="C93" s="47" t="str">
        <f>VLOOKUP(WEEKDAY(B93,1),Cal_Base!$A$2:$B$8,2)</f>
        <v>日</v>
      </c>
      <c r="D93" s="202" t="str">
        <f>IF(ISERROR(VLOOKUP(A93,Cal_Base!$A$11:$D$36,2,FALSE))," ",VLOOKUP(A93,Cal_Base!$A$11:$D$36,2,FALSE))</f>
        <v xml:space="preserve"> </v>
      </c>
      <c r="E93" s="199" t="str">
        <f>IF(ISERROR(VLOOKUP(A93,Cal_Base!$A$11:$D$36,3,FALSE))," ",VLOOKUP(A93,Cal_Base!$A$11:$D$36,3,FALSE))</f>
        <v xml:space="preserve"> </v>
      </c>
      <c r="F93" s="47" t="str">
        <f>IF(ISERROR(VLOOKUP(A93,Cal_Base!$A$11:$D$36,4,FALSE))," ",VLOOKUP(A93,Cal_Base!$A$11:$D$36,4,FALSE))</f>
        <v xml:space="preserve"> </v>
      </c>
      <c r="G93" s="106" t="str">
        <f t="shared" si="6"/>
        <v/>
      </c>
      <c r="H93" s="106" t="str">
        <f t="shared" si="7"/>
        <v>相撲大会練習</v>
      </c>
      <c r="I93" s="106" t="str">
        <f t="shared" si="5"/>
        <v/>
      </c>
      <c r="K93" s="48"/>
      <c r="L93" s="48"/>
      <c r="M93" s="48"/>
      <c r="N93" s="48"/>
      <c r="O93" s="48"/>
      <c r="P93" s="48"/>
      <c r="Q93" s="48" t="s">
        <v>371</v>
      </c>
      <c r="R93" s="49"/>
      <c r="S93" s="48"/>
      <c r="T93" s="100"/>
      <c r="U93" s="48"/>
      <c r="V93" s="48"/>
    </row>
    <row r="94" spans="1:22">
      <c r="A94" s="45">
        <f t="shared" si="9"/>
        <v>43647</v>
      </c>
      <c r="B94" s="46">
        <f t="shared" si="8"/>
        <v>43647</v>
      </c>
      <c r="C94" s="47" t="str">
        <f>VLOOKUP(WEEKDAY(B94,1),Cal_Base!$A$2:$B$8,2)</f>
        <v>月</v>
      </c>
      <c r="D94" s="202" t="str">
        <f>IF(ISERROR(VLOOKUP(A94,Cal_Base!$A$11:$D$36,2,FALSE))," ",VLOOKUP(A94,Cal_Base!$A$11:$D$36,2,FALSE))</f>
        <v xml:space="preserve"> </v>
      </c>
      <c r="E94" s="199" t="str">
        <f>IF(ISERROR(VLOOKUP(A94,Cal_Base!$A$11:$D$36,3,FALSE))," ",VLOOKUP(A94,Cal_Base!$A$11:$D$36,3,FALSE))</f>
        <v xml:space="preserve"> </v>
      </c>
      <c r="F94" s="47" t="str">
        <f>IF(ISERROR(VLOOKUP(A94,Cal_Base!$A$11:$D$36,4,FALSE))," ",VLOOKUP(A94,Cal_Base!$A$11:$D$36,4,FALSE))</f>
        <v xml:space="preserve"> </v>
      </c>
      <c r="G94" s="106" t="str">
        <f t="shared" si="6"/>
        <v/>
      </c>
      <c r="H94" s="106" t="str">
        <f t="shared" si="7"/>
        <v/>
      </c>
      <c r="I94" s="106" t="str">
        <f t="shared" si="5"/>
        <v/>
      </c>
      <c r="K94" s="48"/>
      <c r="L94" s="48"/>
      <c r="M94" s="48"/>
      <c r="N94" s="48"/>
      <c r="O94" s="48"/>
      <c r="P94" s="48"/>
      <c r="Q94" s="48"/>
      <c r="R94" s="49"/>
      <c r="S94" s="48"/>
      <c r="T94" s="100"/>
      <c r="U94" s="48"/>
      <c r="V94" s="48"/>
    </row>
    <row r="95" spans="1:22">
      <c r="A95" s="45">
        <f t="shared" si="9"/>
        <v>43648</v>
      </c>
      <c r="B95" s="46">
        <f t="shared" si="8"/>
        <v>43648</v>
      </c>
      <c r="C95" s="47" t="str">
        <f>VLOOKUP(WEEKDAY(B95,1),Cal_Base!$A$2:$B$8,2)</f>
        <v>火</v>
      </c>
      <c r="D95" s="202" t="str">
        <f>IF(ISERROR(VLOOKUP(A95,Cal_Base!$A$11:$D$36,2,FALSE))," ",VLOOKUP(A95,Cal_Base!$A$11:$D$36,2,FALSE))</f>
        <v xml:space="preserve"> </v>
      </c>
      <c r="E95" s="199" t="str">
        <f>IF(ISERROR(VLOOKUP(A95,Cal_Base!$A$11:$D$36,3,FALSE))," ",VLOOKUP(A95,Cal_Base!$A$11:$D$36,3,FALSE))</f>
        <v xml:space="preserve"> </v>
      </c>
      <c r="F95" s="47" t="str">
        <f>IF(ISERROR(VLOOKUP(A95,Cal_Base!$A$11:$D$36,4,FALSE))," ",VLOOKUP(A95,Cal_Base!$A$11:$D$36,4,FALSE))</f>
        <v xml:space="preserve"> </v>
      </c>
      <c r="G95" s="106" t="str">
        <f t="shared" si="6"/>
        <v/>
      </c>
      <c r="H95" s="106" t="str">
        <f t="shared" si="7"/>
        <v/>
      </c>
      <c r="I95" s="106" t="str">
        <f t="shared" si="5"/>
        <v/>
      </c>
      <c r="K95" s="48"/>
      <c r="L95" s="48"/>
      <c r="M95" s="48"/>
      <c r="N95" s="48"/>
      <c r="O95" s="48"/>
      <c r="P95" s="48"/>
      <c r="Q95" s="48"/>
      <c r="R95" s="49"/>
      <c r="S95" s="48"/>
      <c r="T95" s="100"/>
      <c r="U95" s="48"/>
      <c r="V95" s="48"/>
    </row>
    <row r="96" spans="1:22" ht="33.75">
      <c r="A96" s="45">
        <f t="shared" si="9"/>
        <v>43649</v>
      </c>
      <c r="B96" s="46">
        <f t="shared" si="8"/>
        <v>43649</v>
      </c>
      <c r="C96" s="47" t="str">
        <f>VLOOKUP(WEEKDAY(B96,1),Cal_Base!$A$2:$B$8,2)</f>
        <v>水</v>
      </c>
      <c r="D96" s="202" t="str">
        <f>IF(ISERROR(VLOOKUP(A96,Cal_Base!$A$11:$D$36,2,FALSE))," ",VLOOKUP(A96,Cal_Base!$A$11:$D$36,2,FALSE))</f>
        <v xml:space="preserve"> </v>
      </c>
      <c r="E96" s="199" t="str">
        <f>IF(ISERROR(VLOOKUP(A96,Cal_Base!$A$11:$D$36,3,FALSE))," ",VLOOKUP(A96,Cal_Base!$A$11:$D$36,3,FALSE))</f>
        <v xml:space="preserve"> </v>
      </c>
      <c r="F96" s="47" t="str">
        <f>IF(ISERROR(VLOOKUP(A96,Cal_Base!$A$11:$D$36,4,FALSE))," ",VLOOKUP(A96,Cal_Base!$A$11:$D$36,4,FALSE))</f>
        <v xml:space="preserve"> </v>
      </c>
      <c r="G96" s="106" t="str">
        <f t="shared" si="6"/>
        <v/>
      </c>
      <c r="H96" s="106" t="str">
        <f t="shared" si="7"/>
        <v xml:space="preserve">横浜市スポーツ推進委員連絡協議会
</v>
      </c>
      <c r="I96" s="106" t="str">
        <f t="shared" si="5"/>
        <v/>
      </c>
      <c r="K96" s="48"/>
      <c r="L96" s="48"/>
      <c r="M96" s="48"/>
      <c r="N96" s="48"/>
      <c r="O96" s="48" t="s">
        <v>188</v>
      </c>
      <c r="P96" s="48"/>
      <c r="Q96" s="48"/>
      <c r="R96" s="49"/>
      <c r="S96" s="48"/>
      <c r="T96" s="100"/>
      <c r="U96" s="48"/>
      <c r="V96" s="48"/>
    </row>
    <row r="97" spans="1:22" ht="33.75">
      <c r="A97" s="45">
        <f t="shared" si="9"/>
        <v>43650</v>
      </c>
      <c r="B97" s="46">
        <f t="shared" si="8"/>
        <v>43650</v>
      </c>
      <c r="C97" s="47" t="str">
        <f>VLOOKUP(WEEKDAY(B97,1),Cal_Base!$A$2:$B$8,2)</f>
        <v>木</v>
      </c>
      <c r="D97" s="202" t="str">
        <f>IF(ISERROR(VLOOKUP(A97,Cal_Base!$A$11:$D$36,2,FALSE))," ",VLOOKUP(A97,Cal_Base!$A$11:$D$36,2,FALSE))</f>
        <v xml:space="preserve"> </v>
      </c>
      <c r="E97" s="199" t="str">
        <f>IF(ISERROR(VLOOKUP(A97,Cal_Base!$A$11:$D$36,3,FALSE))," ",VLOOKUP(A97,Cal_Base!$A$11:$D$36,3,FALSE))</f>
        <v xml:space="preserve"> </v>
      </c>
      <c r="F97" s="47" t="str">
        <f>IF(ISERROR(VLOOKUP(A97,Cal_Base!$A$11:$D$36,4,FALSE))," ",VLOOKUP(A97,Cal_Base!$A$11:$D$36,4,FALSE))</f>
        <v xml:space="preserve"> </v>
      </c>
      <c r="G97" s="106" t="str">
        <f t="shared" si="6"/>
        <v xml:space="preserve">新羽役員会
</v>
      </c>
      <c r="H97" s="106" t="str">
        <f t="shared" si="7"/>
        <v/>
      </c>
      <c r="I97" s="106" t="str">
        <f t="shared" ref="I97:I160" si="10">R97&amp;S97&amp;T97&amp;U97&amp;V97</f>
        <v xml:space="preserve">新田小宿泊体験学習（５年）
ひっとプランウォーキング
</v>
      </c>
      <c r="K97" s="48"/>
      <c r="L97" s="48" t="s">
        <v>481</v>
      </c>
      <c r="M97" s="48"/>
      <c r="N97" s="48"/>
      <c r="O97" s="48"/>
      <c r="P97" s="48"/>
      <c r="Q97" s="48"/>
      <c r="R97" s="49"/>
      <c r="S97" s="48"/>
      <c r="T97" s="100" t="s">
        <v>564</v>
      </c>
      <c r="U97" s="48"/>
      <c r="V97" s="48" t="s">
        <v>627</v>
      </c>
    </row>
    <row r="98" spans="1:22" ht="29.25">
      <c r="A98" s="45">
        <f t="shared" si="9"/>
        <v>43651</v>
      </c>
      <c r="B98" s="46">
        <f t="shared" si="8"/>
        <v>43651</v>
      </c>
      <c r="C98" s="47" t="str">
        <f>VLOOKUP(WEEKDAY(B98,1),Cal_Base!$A$2:$B$8,2)</f>
        <v>金</v>
      </c>
      <c r="D98" s="202" t="str">
        <f>IF(ISERROR(VLOOKUP(A98,Cal_Base!$A$11:$D$36,2,FALSE))," ",VLOOKUP(A98,Cal_Base!$A$11:$D$36,2,FALSE))</f>
        <v xml:space="preserve"> </v>
      </c>
      <c r="E98" s="199" t="str">
        <f>IF(ISERROR(VLOOKUP(A98,Cal_Base!$A$11:$D$36,3,FALSE))," ",VLOOKUP(A98,Cal_Base!$A$11:$D$36,3,FALSE))</f>
        <v xml:space="preserve"> </v>
      </c>
      <c r="F98" s="47" t="str">
        <f>IF(ISERROR(VLOOKUP(A98,Cal_Base!$A$11:$D$36,4,FALSE))," ",VLOOKUP(A98,Cal_Base!$A$11:$D$36,4,FALSE))</f>
        <v xml:space="preserve"> </v>
      </c>
      <c r="G98" s="106" t="str">
        <f t="shared" si="6"/>
        <v xml:space="preserve">新羽理事会
</v>
      </c>
      <c r="H98" s="106" t="str">
        <f t="shared" si="7"/>
        <v/>
      </c>
      <c r="I98" s="106" t="str">
        <f t="shared" si="10"/>
        <v xml:space="preserve">新田小宿泊体験学習（５年）
</v>
      </c>
      <c r="K98" s="48"/>
      <c r="L98" s="48" t="s">
        <v>193</v>
      </c>
      <c r="M98" s="48"/>
      <c r="N98" s="48"/>
      <c r="O98" s="48"/>
      <c r="P98" s="48"/>
      <c r="Q98" s="48"/>
      <c r="R98" s="49"/>
      <c r="S98" s="48"/>
      <c r="T98" s="100" t="s">
        <v>564</v>
      </c>
      <c r="U98" s="48"/>
      <c r="V98" s="48"/>
    </row>
    <row r="99" spans="1:22" ht="33.75">
      <c r="A99" s="45">
        <f t="shared" si="9"/>
        <v>43652</v>
      </c>
      <c r="B99" s="46">
        <f t="shared" si="8"/>
        <v>43652</v>
      </c>
      <c r="C99" s="47" t="str">
        <f>VLOOKUP(WEEKDAY(B99,1),Cal_Base!$A$2:$B$8,2)</f>
        <v>土</v>
      </c>
      <c r="D99" s="202" t="str">
        <f>IF(ISERROR(VLOOKUP(A99,Cal_Base!$A$11:$D$36,2,FALSE))," ",VLOOKUP(A99,Cal_Base!$A$11:$D$36,2,FALSE))</f>
        <v xml:space="preserve"> </v>
      </c>
      <c r="E99" s="199" t="str">
        <f>IF(ISERROR(VLOOKUP(A99,Cal_Base!$A$11:$D$36,3,FALSE))," ",VLOOKUP(A99,Cal_Base!$A$11:$D$36,3,FALSE))</f>
        <v xml:space="preserve"> </v>
      </c>
      <c r="F99" s="47" t="str">
        <f>IF(ISERROR(VLOOKUP(A99,Cal_Base!$A$11:$D$36,4,FALSE))," ",VLOOKUP(A99,Cal_Base!$A$11:$D$36,4,FALSE))</f>
        <v xml:space="preserve"> </v>
      </c>
      <c r="G99" s="106" t="str">
        <f t="shared" si="6"/>
        <v>南,大竹,中央,中之久保,自治会,北新羽役員会</v>
      </c>
      <c r="H99" s="106" t="str">
        <f t="shared" si="7"/>
        <v xml:space="preserve">青少年の健全な育成を進める県民大会
</v>
      </c>
      <c r="I99" s="106" t="str">
        <f t="shared" si="10"/>
        <v>カフェ・ド・らんらん</v>
      </c>
      <c r="K99" s="48"/>
      <c r="L99" s="48" t="s">
        <v>181</v>
      </c>
      <c r="M99" s="48"/>
      <c r="N99" s="48"/>
      <c r="O99" s="48"/>
      <c r="P99" s="48" t="s">
        <v>194</v>
      </c>
      <c r="Q99" s="48"/>
      <c r="R99" s="49"/>
      <c r="S99" s="48"/>
      <c r="T99" s="100"/>
      <c r="U99" s="48"/>
      <c r="V99" s="48" t="s">
        <v>389</v>
      </c>
    </row>
    <row r="100" spans="1:22" ht="29.25">
      <c r="A100" s="45">
        <f t="shared" si="9"/>
        <v>43653</v>
      </c>
      <c r="B100" s="46">
        <f t="shared" si="8"/>
        <v>43653</v>
      </c>
      <c r="C100" s="47" t="str">
        <f>VLOOKUP(WEEKDAY(B100,1),Cal_Base!$A$2:$B$8,2)</f>
        <v>日</v>
      </c>
      <c r="D100" s="202" t="str">
        <f>IF(ISERROR(VLOOKUP(A100,Cal_Base!$A$11:$D$36,2,FALSE))," ",VLOOKUP(A100,Cal_Base!$A$11:$D$36,2,FALSE))</f>
        <v xml:space="preserve"> </v>
      </c>
      <c r="E100" s="199" t="str">
        <f>IF(ISERROR(VLOOKUP(A100,Cal_Base!$A$11:$D$36,3,FALSE))," ",VLOOKUP(A100,Cal_Base!$A$11:$D$36,3,FALSE))</f>
        <v xml:space="preserve"> </v>
      </c>
      <c r="F100" s="47" t="str">
        <f>IF(ISERROR(VLOOKUP(A100,Cal_Base!$A$11:$D$36,4,FALSE))," ",VLOOKUP(A100,Cal_Base!$A$11:$D$36,4,FALSE))</f>
        <v xml:space="preserve"> </v>
      </c>
      <c r="G100" s="106" t="str">
        <f t="shared" si="6"/>
        <v xml:space="preserve">第26回新羽地区子ども相撲大会
</v>
      </c>
      <c r="H100" s="106" t="str">
        <f t="shared" si="7"/>
        <v xml:space="preserve">スポ進委員北部4区交流会
</v>
      </c>
      <c r="I100" s="106" t="str">
        <f t="shared" si="10"/>
        <v/>
      </c>
      <c r="K100" s="48"/>
      <c r="L100" s="48" t="s">
        <v>482</v>
      </c>
      <c r="M100" s="48"/>
      <c r="N100" s="48"/>
      <c r="O100" s="48" t="s">
        <v>462</v>
      </c>
      <c r="P100" s="48"/>
      <c r="Q100" s="48"/>
      <c r="R100" s="49"/>
      <c r="S100" s="48"/>
      <c r="T100" s="100"/>
      <c r="U100" s="48"/>
      <c r="V100" s="48"/>
    </row>
    <row r="101" spans="1:22">
      <c r="A101" s="45">
        <f t="shared" si="9"/>
        <v>43654</v>
      </c>
      <c r="B101" s="46">
        <f t="shared" si="8"/>
        <v>43654</v>
      </c>
      <c r="C101" s="47" t="str">
        <f>VLOOKUP(WEEKDAY(B101,1),Cal_Base!$A$2:$B$8,2)</f>
        <v>月</v>
      </c>
      <c r="D101" s="202" t="str">
        <f>IF(ISERROR(VLOOKUP(A101,Cal_Base!$A$11:$D$36,2,FALSE))," ",VLOOKUP(A101,Cal_Base!$A$11:$D$36,2,FALSE))</f>
        <v xml:space="preserve"> </v>
      </c>
      <c r="E101" s="199" t="str">
        <f>IF(ISERROR(VLOOKUP(A101,Cal_Base!$A$11:$D$36,3,FALSE))," ",VLOOKUP(A101,Cal_Base!$A$11:$D$36,3,FALSE))</f>
        <v xml:space="preserve"> </v>
      </c>
      <c r="F101" s="47" t="str">
        <f>IF(ISERROR(VLOOKUP(A101,Cal_Base!$A$11:$D$36,4,FALSE))," ",VLOOKUP(A101,Cal_Base!$A$11:$D$36,4,FALSE))</f>
        <v xml:space="preserve"> </v>
      </c>
      <c r="G101" s="106" t="str">
        <f t="shared" si="6"/>
        <v/>
      </c>
      <c r="H101" s="106" t="str">
        <f t="shared" si="7"/>
        <v/>
      </c>
      <c r="I101" s="106" t="str">
        <f t="shared" si="10"/>
        <v/>
      </c>
      <c r="K101" s="48"/>
      <c r="L101" s="48"/>
      <c r="M101" s="48"/>
      <c r="N101" s="48"/>
      <c r="O101" s="48"/>
      <c r="P101" s="48"/>
      <c r="Q101" s="48"/>
      <c r="R101" s="49"/>
      <c r="S101" s="48"/>
      <c r="T101" s="100"/>
      <c r="U101" s="48"/>
      <c r="V101" s="48"/>
    </row>
    <row r="102" spans="1:22" ht="33.75">
      <c r="A102" s="45">
        <f t="shared" si="9"/>
        <v>43655</v>
      </c>
      <c r="B102" s="46">
        <f t="shared" si="8"/>
        <v>43655</v>
      </c>
      <c r="C102" s="47" t="str">
        <f>VLOOKUP(WEEKDAY(B102,1),Cal_Base!$A$2:$B$8,2)</f>
        <v>火</v>
      </c>
      <c r="D102" s="202" t="str">
        <f>IF(ISERROR(VLOOKUP(A102,Cal_Base!$A$11:$D$36,2,FALSE))," ",VLOOKUP(A102,Cal_Base!$A$11:$D$36,2,FALSE))</f>
        <v xml:space="preserve"> </v>
      </c>
      <c r="E102" s="199" t="str">
        <f>IF(ISERROR(VLOOKUP(A102,Cal_Base!$A$11:$D$36,3,FALSE))," ",VLOOKUP(A102,Cal_Base!$A$11:$D$36,3,FALSE))</f>
        <v xml:space="preserve"> </v>
      </c>
      <c r="F102" s="47" t="str">
        <f>IF(ISERROR(VLOOKUP(A102,Cal_Base!$A$11:$D$36,4,FALSE))," ",VLOOKUP(A102,Cal_Base!$A$11:$D$36,4,FALSE))</f>
        <v xml:space="preserve"> </v>
      </c>
      <c r="G102" s="106" t="str">
        <f t="shared" si="6"/>
        <v/>
      </c>
      <c r="H102" s="106" t="str">
        <f t="shared" si="7"/>
        <v xml:space="preserve">定例消防団・分団長会議
区青指協会長会
</v>
      </c>
      <c r="I102" s="106" t="str">
        <f t="shared" si="10"/>
        <v xml:space="preserve">新羽小6年日光修学旅行
たんぽぽにっぱ
</v>
      </c>
      <c r="K102" s="48"/>
      <c r="L102" s="48"/>
      <c r="M102" s="48" t="s">
        <v>177</v>
      </c>
      <c r="N102" s="48"/>
      <c r="O102" s="48"/>
      <c r="P102" s="48" t="s">
        <v>361</v>
      </c>
      <c r="Q102" s="48"/>
      <c r="R102" s="49" t="s">
        <v>557</v>
      </c>
      <c r="S102" s="48"/>
      <c r="T102" s="100"/>
      <c r="U102" s="48"/>
      <c r="V102" s="48" t="s">
        <v>588</v>
      </c>
    </row>
    <row r="103" spans="1:22" ht="22.5">
      <c r="A103" s="45">
        <f t="shared" si="9"/>
        <v>43656</v>
      </c>
      <c r="B103" s="46">
        <f t="shared" si="8"/>
        <v>43656</v>
      </c>
      <c r="C103" s="47" t="str">
        <f>VLOOKUP(WEEKDAY(B103,1),Cal_Base!$A$2:$B$8,2)</f>
        <v>水</v>
      </c>
      <c r="D103" s="202" t="str">
        <f>IF(ISERROR(VLOOKUP(A103,Cal_Base!$A$11:$D$36,2,FALSE))," ",VLOOKUP(A103,Cal_Base!$A$11:$D$36,2,FALSE))</f>
        <v xml:space="preserve"> </v>
      </c>
      <c r="E103" s="199" t="str">
        <f>IF(ISERROR(VLOOKUP(A103,Cal_Base!$A$11:$D$36,3,FALSE))," ",VLOOKUP(A103,Cal_Base!$A$11:$D$36,3,FALSE))</f>
        <v xml:space="preserve"> </v>
      </c>
      <c r="F103" s="47" t="str">
        <f>IF(ISERROR(VLOOKUP(A103,Cal_Base!$A$11:$D$36,4,FALSE))," ",VLOOKUP(A103,Cal_Base!$A$11:$D$36,4,FALSE))</f>
        <v xml:space="preserve"> </v>
      </c>
      <c r="G103" s="106" t="str">
        <f t="shared" si="6"/>
        <v/>
      </c>
      <c r="H103" s="106" t="str">
        <f t="shared" si="7"/>
        <v xml:space="preserve">新羽青指協定例会
</v>
      </c>
      <c r="I103" s="106" t="str">
        <f t="shared" si="10"/>
        <v xml:space="preserve">新羽小６年日光修学旅行
</v>
      </c>
      <c r="K103" s="48"/>
      <c r="L103" s="48"/>
      <c r="M103" s="48"/>
      <c r="N103" s="48"/>
      <c r="O103" s="48"/>
      <c r="P103" s="48" t="s">
        <v>186</v>
      </c>
      <c r="Q103" s="48"/>
      <c r="R103" s="49" t="s">
        <v>558</v>
      </c>
      <c r="S103" s="48"/>
      <c r="T103" s="100"/>
      <c r="U103" s="48"/>
      <c r="V103" s="48"/>
    </row>
    <row r="104" spans="1:22" ht="22.5">
      <c r="A104" s="45">
        <f t="shared" si="9"/>
        <v>43657</v>
      </c>
      <c r="B104" s="46">
        <f t="shared" si="8"/>
        <v>43657</v>
      </c>
      <c r="C104" s="47" t="str">
        <f>VLOOKUP(WEEKDAY(B104,1),Cal_Base!$A$2:$B$8,2)</f>
        <v>木</v>
      </c>
      <c r="D104" s="202" t="str">
        <f>IF(ISERROR(VLOOKUP(A104,Cal_Base!$A$11:$D$36,2,FALSE))," ",VLOOKUP(A104,Cal_Base!$A$11:$D$36,2,FALSE))</f>
        <v xml:space="preserve"> </v>
      </c>
      <c r="E104" s="199" t="str">
        <f>IF(ISERROR(VLOOKUP(A104,Cal_Base!$A$11:$D$36,3,FALSE))," ",VLOOKUP(A104,Cal_Base!$A$11:$D$36,3,FALSE))</f>
        <v xml:space="preserve"> </v>
      </c>
      <c r="F104" s="47" t="str">
        <f>IF(ISERROR(VLOOKUP(A104,Cal_Base!$A$11:$D$36,4,FALSE))," ",VLOOKUP(A104,Cal_Base!$A$11:$D$36,4,FALSE))</f>
        <v xml:space="preserve"> </v>
      </c>
      <c r="G104" s="106" t="str">
        <f t="shared" si="6"/>
        <v xml:space="preserve">大新羽音頭練習
</v>
      </c>
      <c r="H104" s="106" t="str">
        <f t="shared" si="7"/>
        <v/>
      </c>
      <c r="I104" s="106" t="str">
        <f t="shared" si="10"/>
        <v>男のBBQ(仮)</v>
      </c>
      <c r="K104" s="48"/>
      <c r="L104" s="48" t="s">
        <v>184</v>
      </c>
      <c r="M104" s="48"/>
      <c r="N104" s="48"/>
      <c r="O104" s="48"/>
      <c r="P104" s="48"/>
      <c r="Q104" s="48"/>
      <c r="R104" s="49"/>
      <c r="S104" s="48"/>
      <c r="T104" s="100"/>
      <c r="U104" s="48"/>
      <c r="V104" s="48" t="s">
        <v>396</v>
      </c>
    </row>
    <row r="105" spans="1:22" ht="22.5">
      <c r="A105" s="45">
        <f t="shared" si="9"/>
        <v>43658</v>
      </c>
      <c r="B105" s="46">
        <f t="shared" si="8"/>
        <v>43658</v>
      </c>
      <c r="C105" s="47" t="str">
        <f>VLOOKUP(WEEKDAY(B105,1),Cal_Base!$A$2:$B$8,2)</f>
        <v>金</v>
      </c>
      <c r="D105" s="202" t="str">
        <f>IF(ISERROR(VLOOKUP(A105,Cal_Base!$A$11:$D$36,2,FALSE))," ",VLOOKUP(A105,Cal_Base!$A$11:$D$36,2,FALSE))</f>
        <v xml:space="preserve"> </v>
      </c>
      <c r="E105" s="199" t="str">
        <f>IF(ISERROR(VLOOKUP(A105,Cal_Base!$A$11:$D$36,3,FALSE))," ",VLOOKUP(A105,Cal_Base!$A$11:$D$36,3,FALSE))</f>
        <v xml:space="preserve"> </v>
      </c>
      <c r="F105" s="47" t="str">
        <f>IF(ISERROR(VLOOKUP(A105,Cal_Base!$A$11:$D$36,4,FALSE))," ",VLOOKUP(A105,Cal_Base!$A$11:$D$36,4,FALSE))</f>
        <v xml:space="preserve"> </v>
      </c>
      <c r="G105" s="106" t="str">
        <f t="shared" si="6"/>
        <v/>
      </c>
      <c r="H105" s="106" t="str">
        <f t="shared" si="7"/>
        <v xml:space="preserve">区民生児童委員会長会
</v>
      </c>
      <c r="I105" s="106" t="str">
        <f t="shared" si="10"/>
        <v/>
      </c>
      <c r="K105" s="48"/>
      <c r="L105" s="48"/>
      <c r="M105" s="48"/>
      <c r="N105" s="48" t="s">
        <v>453</v>
      </c>
      <c r="O105" s="48"/>
      <c r="P105" s="48"/>
      <c r="Q105" s="48"/>
      <c r="R105" s="49"/>
      <c r="S105" s="48"/>
      <c r="T105" s="100"/>
      <c r="U105" s="48"/>
      <c r="V105" s="48"/>
    </row>
    <row r="106" spans="1:22" ht="33.75">
      <c r="A106" s="45">
        <f t="shared" si="9"/>
        <v>43659</v>
      </c>
      <c r="B106" s="46">
        <f t="shared" si="8"/>
        <v>43659</v>
      </c>
      <c r="C106" s="47" t="str">
        <f>VLOOKUP(WEEKDAY(B106,1),Cal_Base!$A$2:$B$8,2)</f>
        <v>土</v>
      </c>
      <c r="D106" s="202" t="str">
        <f>IF(ISERROR(VLOOKUP(A106,Cal_Base!$A$11:$D$36,2,FALSE))," ",VLOOKUP(A106,Cal_Base!$A$11:$D$36,2,FALSE))</f>
        <v xml:space="preserve"> </v>
      </c>
      <c r="E106" s="199" t="str">
        <f>IF(ISERROR(VLOOKUP(A106,Cal_Base!$A$11:$D$36,3,FALSE))," ",VLOOKUP(A106,Cal_Base!$A$11:$D$36,3,FALSE))</f>
        <v xml:space="preserve"> </v>
      </c>
      <c r="F106" s="47" t="str">
        <f>IF(ISERROR(VLOOKUP(A106,Cal_Base!$A$11:$D$36,4,FALSE))," ",VLOOKUP(A106,Cal_Base!$A$11:$D$36,4,FALSE))</f>
        <v xml:space="preserve"> </v>
      </c>
      <c r="G106" s="106" t="str">
        <f t="shared" si="6"/>
        <v/>
      </c>
      <c r="H106" s="106" t="str">
        <f t="shared" si="7"/>
        <v xml:space="preserve">青少年指導員全市統一行動パトロール活動
</v>
      </c>
      <c r="I106" s="106" t="str">
        <f t="shared" si="10"/>
        <v/>
      </c>
      <c r="K106" s="48"/>
      <c r="L106" s="48"/>
      <c r="M106" s="48"/>
      <c r="N106" s="48"/>
      <c r="O106" s="48"/>
      <c r="P106" s="48" t="s">
        <v>195</v>
      </c>
      <c r="Q106" s="48"/>
      <c r="R106" s="49"/>
      <c r="S106" s="48"/>
      <c r="T106" s="100"/>
      <c r="U106" s="48"/>
      <c r="V106" s="48"/>
    </row>
    <row r="107" spans="1:22" ht="29.25">
      <c r="A107" s="45">
        <f t="shared" si="9"/>
        <v>43660</v>
      </c>
      <c r="B107" s="46">
        <f t="shared" si="8"/>
        <v>43660</v>
      </c>
      <c r="C107" s="47" t="str">
        <f>VLOOKUP(WEEKDAY(B107,1),Cal_Base!$A$2:$B$8,2)</f>
        <v>日</v>
      </c>
      <c r="D107" s="202" t="str">
        <f>IF(ISERROR(VLOOKUP(A107,Cal_Base!$A$11:$D$36,2,FALSE))," ",VLOOKUP(A107,Cal_Base!$A$11:$D$36,2,FALSE))</f>
        <v xml:space="preserve"> </v>
      </c>
      <c r="E107" s="199" t="str">
        <f>IF(ISERROR(VLOOKUP(A107,Cal_Base!$A$11:$D$36,3,FALSE))," ",VLOOKUP(A107,Cal_Base!$A$11:$D$36,3,FALSE))</f>
        <v xml:space="preserve"> </v>
      </c>
      <c r="F107" s="47" t="str">
        <f>IF(ISERROR(VLOOKUP(A107,Cal_Base!$A$11:$D$36,4,FALSE))," ",VLOOKUP(A107,Cal_Base!$A$11:$D$36,4,FALSE))</f>
        <v xml:space="preserve"> </v>
      </c>
      <c r="G107" s="106" t="str">
        <f t="shared" si="6"/>
        <v xml:space="preserve">自治会子どもお楽しみ会(仮
</v>
      </c>
      <c r="H107" s="106" t="str">
        <f t="shared" si="7"/>
        <v/>
      </c>
      <c r="I107" s="106" t="str">
        <f t="shared" si="10"/>
        <v/>
      </c>
      <c r="K107" s="48"/>
      <c r="L107" s="48" t="s">
        <v>403</v>
      </c>
      <c r="M107" s="48"/>
      <c r="N107" s="48"/>
      <c r="O107" s="48"/>
      <c r="P107" s="48"/>
      <c r="Q107" s="48"/>
      <c r="R107" s="49"/>
      <c r="S107" s="48"/>
      <c r="T107" s="100"/>
      <c r="U107" s="48"/>
      <c r="V107" s="48"/>
    </row>
    <row r="108" spans="1:22" ht="33.75">
      <c r="A108" s="45">
        <f t="shared" si="9"/>
        <v>43661</v>
      </c>
      <c r="B108" s="46">
        <f t="shared" si="8"/>
        <v>43661</v>
      </c>
      <c r="C108" s="47" t="str">
        <f>VLOOKUP(WEEKDAY(B108,1),Cal_Base!$A$2:$B$8,2)</f>
        <v>月</v>
      </c>
      <c r="D108" s="202" t="str">
        <f>IF(ISERROR(VLOOKUP(A108,Cal_Base!$A$11:$D$36,2,FALSE))," ",VLOOKUP(A108,Cal_Base!$A$11:$D$36,2,FALSE))</f>
        <v>祝</v>
      </c>
      <c r="E108" s="199" t="str">
        <f>IF(ISERROR(VLOOKUP(A108,Cal_Base!$A$11:$D$36,3,FALSE))," ",VLOOKUP(A108,Cal_Base!$A$11:$D$36,3,FALSE))</f>
        <v xml:space="preserve">海の日
</v>
      </c>
      <c r="F108" s="47">
        <f>IF(ISERROR(VLOOKUP(A108,Cal_Base!$A$11:$D$36,4,FALSE))," ",VLOOKUP(A108,Cal_Base!$A$11:$D$36,4,FALSE))</f>
        <v>1</v>
      </c>
      <c r="G108" s="106" t="str">
        <f t="shared" si="6"/>
        <v xml:space="preserve">海の日
</v>
      </c>
      <c r="H108" s="106" t="str">
        <f t="shared" si="7"/>
        <v xml:space="preserve">港北区小学生スポーツフェスティバル(仮)
</v>
      </c>
      <c r="I108" s="106" t="str">
        <f t="shared" si="10"/>
        <v xml:space="preserve">たんぽぽきたにっぱ
</v>
      </c>
      <c r="K108" s="48"/>
      <c r="L108" s="48"/>
      <c r="M108" s="48"/>
      <c r="N108" s="48"/>
      <c r="O108" s="48" t="s">
        <v>449</v>
      </c>
      <c r="P108" s="48"/>
      <c r="Q108" s="48"/>
      <c r="R108" s="49"/>
      <c r="S108" s="48"/>
      <c r="T108" s="100"/>
      <c r="U108" s="48"/>
      <c r="V108" s="48" t="s">
        <v>630</v>
      </c>
    </row>
    <row r="109" spans="1:22">
      <c r="A109" s="45">
        <f t="shared" si="9"/>
        <v>43662</v>
      </c>
      <c r="B109" s="46">
        <f t="shared" si="8"/>
        <v>43662</v>
      </c>
      <c r="C109" s="47" t="str">
        <f>VLOOKUP(WEEKDAY(B109,1),Cal_Base!$A$2:$B$8,2)</f>
        <v>火</v>
      </c>
      <c r="D109" s="202" t="str">
        <f>IF(ISERROR(VLOOKUP(A109,Cal_Base!$A$11:$D$36,2,FALSE))," ",VLOOKUP(A109,Cal_Base!$A$11:$D$36,2,FALSE))</f>
        <v xml:space="preserve"> </v>
      </c>
      <c r="E109" s="199" t="str">
        <f>IF(ISERROR(VLOOKUP(A109,Cal_Base!$A$11:$D$36,3,FALSE))," ",VLOOKUP(A109,Cal_Base!$A$11:$D$36,3,FALSE))</f>
        <v xml:space="preserve"> </v>
      </c>
      <c r="F109" s="47" t="str">
        <f>IF(ISERROR(VLOOKUP(A109,Cal_Base!$A$11:$D$36,4,FALSE))," ",VLOOKUP(A109,Cal_Base!$A$11:$D$36,4,FALSE))</f>
        <v xml:space="preserve"> </v>
      </c>
      <c r="G109" s="106" t="str">
        <f t="shared" si="6"/>
        <v/>
      </c>
      <c r="H109" s="106" t="str">
        <f t="shared" si="7"/>
        <v/>
      </c>
      <c r="I109" s="106" t="str">
        <f t="shared" si="10"/>
        <v/>
      </c>
      <c r="K109" s="48"/>
      <c r="L109" s="48"/>
      <c r="M109" s="48"/>
      <c r="N109" s="48"/>
      <c r="O109" s="48"/>
      <c r="P109" s="48"/>
      <c r="Q109" s="48"/>
      <c r="R109" s="49"/>
      <c r="S109" s="48"/>
      <c r="T109" s="100"/>
      <c r="U109" s="48"/>
      <c r="V109" s="48"/>
    </row>
    <row r="110" spans="1:22" ht="33.75">
      <c r="A110" s="45">
        <f t="shared" si="9"/>
        <v>43663</v>
      </c>
      <c r="B110" s="46">
        <f t="shared" si="8"/>
        <v>43663</v>
      </c>
      <c r="C110" s="47" t="str">
        <f>VLOOKUP(WEEKDAY(B110,1),Cal_Base!$A$2:$B$8,2)</f>
        <v>水</v>
      </c>
      <c r="D110" s="202" t="str">
        <f>IF(ISERROR(VLOOKUP(A110,Cal_Base!$A$11:$D$36,2,FALSE))," ",VLOOKUP(A110,Cal_Base!$A$11:$D$36,2,FALSE))</f>
        <v xml:space="preserve"> </v>
      </c>
      <c r="E110" s="199" t="str">
        <f>IF(ISERROR(VLOOKUP(A110,Cal_Base!$A$11:$D$36,3,FALSE))," ",VLOOKUP(A110,Cal_Base!$A$11:$D$36,3,FALSE))</f>
        <v xml:space="preserve"> </v>
      </c>
      <c r="F110" s="47" t="str">
        <f>IF(ISERROR(VLOOKUP(A110,Cal_Base!$A$11:$D$36,4,FALSE))," ",VLOOKUP(A110,Cal_Base!$A$11:$D$36,4,FALSE))</f>
        <v xml:space="preserve"> </v>
      </c>
      <c r="G110" s="106" t="str">
        <f t="shared" si="6"/>
        <v/>
      </c>
      <c r="H110" s="106" t="str">
        <f>M110&amp;N110&amp;O110&amp;P110&amp;Q110</f>
        <v xml:space="preserve">区スポ進委員会長会
区青指広報委員会
</v>
      </c>
      <c r="I110" s="106" t="str">
        <f t="shared" si="10"/>
        <v/>
      </c>
      <c r="K110" s="48"/>
      <c r="L110" s="48"/>
      <c r="M110" s="48"/>
      <c r="N110" s="48"/>
      <c r="O110" s="48" t="s">
        <v>367</v>
      </c>
      <c r="P110" s="48" t="s">
        <v>363</v>
      </c>
      <c r="Q110" s="48"/>
      <c r="R110" s="49"/>
      <c r="S110" s="48"/>
      <c r="T110" s="100"/>
      <c r="U110" s="48"/>
      <c r="V110" s="48"/>
    </row>
    <row r="111" spans="1:22" ht="22.5">
      <c r="A111" s="45">
        <f t="shared" si="9"/>
        <v>43664</v>
      </c>
      <c r="B111" s="46">
        <f t="shared" si="8"/>
        <v>43664</v>
      </c>
      <c r="C111" s="47" t="str">
        <f>VLOOKUP(WEEKDAY(B111,1),Cal_Base!$A$2:$B$8,2)</f>
        <v>木</v>
      </c>
      <c r="D111" s="202" t="str">
        <f>IF(ISERROR(VLOOKUP(A111,Cal_Base!$A$11:$D$36,2,FALSE))," ",VLOOKUP(A111,Cal_Base!$A$11:$D$36,2,FALSE))</f>
        <v xml:space="preserve"> </v>
      </c>
      <c r="E111" s="199" t="str">
        <f>IF(ISERROR(VLOOKUP(A111,Cal_Base!$A$11:$D$36,3,FALSE))," ",VLOOKUP(A111,Cal_Base!$A$11:$D$36,3,FALSE))</f>
        <v xml:space="preserve"> </v>
      </c>
      <c r="F111" s="47" t="str">
        <f>IF(ISERROR(VLOOKUP(A111,Cal_Base!$A$11:$D$36,4,FALSE))," ",VLOOKUP(A111,Cal_Base!$A$11:$D$36,4,FALSE))</f>
        <v xml:space="preserve"> </v>
      </c>
      <c r="G111" s="106" t="str">
        <f t="shared" si="6"/>
        <v/>
      </c>
      <c r="H111" s="106" t="str">
        <f t="shared" si="7"/>
        <v xml:space="preserve">さわやかスポーツ定例会
</v>
      </c>
      <c r="I111" s="106" t="str">
        <f t="shared" si="10"/>
        <v/>
      </c>
      <c r="K111" s="48"/>
      <c r="L111" s="48"/>
      <c r="M111" s="48"/>
      <c r="N111" s="48"/>
      <c r="O111" s="48" t="s">
        <v>185</v>
      </c>
      <c r="P111" s="48"/>
      <c r="Q111" s="48"/>
      <c r="R111" s="49"/>
      <c r="S111" s="48"/>
      <c r="T111" s="100"/>
      <c r="U111" s="48"/>
      <c r="V111" s="48"/>
    </row>
    <row r="112" spans="1:22" ht="33.75">
      <c r="A112" s="45">
        <f t="shared" si="9"/>
        <v>43665</v>
      </c>
      <c r="B112" s="46">
        <f t="shared" si="8"/>
        <v>43665</v>
      </c>
      <c r="C112" s="47" t="str">
        <f>VLOOKUP(WEEKDAY(B112,1),Cal_Base!$A$2:$B$8,2)</f>
        <v>金</v>
      </c>
      <c r="D112" s="202" t="str">
        <f>IF(ISERROR(VLOOKUP(A112,Cal_Base!$A$11:$D$36,2,FALSE))," ",VLOOKUP(A112,Cal_Base!$A$11:$D$36,2,FALSE))</f>
        <v xml:space="preserve"> </v>
      </c>
      <c r="E112" s="199" t="str">
        <f>IF(ISERROR(VLOOKUP(A112,Cal_Base!$A$11:$D$36,3,FALSE))," ",VLOOKUP(A112,Cal_Base!$A$11:$D$36,3,FALSE))</f>
        <v xml:space="preserve"> </v>
      </c>
      <c r="F112" s="47" t="str">
        <f>IF(ISERROR(VLOOKUP(A112,Cal_Base!$A$11:$D$36,4,FALSE))," ",VLOOKUP(A112,Cal_Base!$A$11:$D$36,4,FALSE))</f>
        <v xml:space="preserve"> </v>
      </c>
      <c r="G112" s="106" t="str">
        <f t="shared" si="6"/>
        <v/>
      </c>
      <c r="H112" s="106" t="str">
        <f t="shared" si="7"/>
        <v>地区民生児童委員定例会</v>
      </c>
      <c r="I112" s="106" t="str">
        <f t="shared" si="10"/>
        <v>新羽小授業終了
新羽中授業終了
新田小授業終了</v>
      </c>
      <c r="K112" s="48"/>
      <c r="L112" s="48"/>
      <c r="M112" s="48"/>
      <c r="N112" s="48" t="s">
        <v>455</v>
      </c>
      <c r="O112" s="48"/>
      <c r="P112" s="48"/>
      <c r="Q112" s="48"/>
      <c r="R112" s="49" t="s">
        <v>359</v>
      </c>
      <c r="S112" s="48" t="s">
        <v>360</v>
      </c>
      <c r="T112" s="100" t="s">
        <v>568</v>
      </c>
      <c r="U112" s="48"/>
      <c r="V112" s="48"/>
    </row>
    <row r="113" spans="1:22" ht="33.75">
      <c r="A113" s="45">
        <f t="shared" si="9"/>
        <v>43666</v>
      </c>
      <c r="B113" s="46">
        <f t="shared" si="8"/>
        <v>43666</v>
      </c>
      <c r="C113" s="47" t="str">
        <f>VLOOKUP(WEEKDAY(B113,1),Cal_Base!$A$2:$B$8,2)</f>
        <v>土</v>
      </c>
      <c r="D113" s="202" t="str">
        <f>IF(ISERROR(VLOOKUP(A113,Cal_Base!$A$11:$D$36,2,FALSE))," ",VLOOKUP(A113,Cal_Base!$A$11:$D$36,2,FALSE))</f>
        <v xml:space="preserve"> </v>
      </c>
      <c r="E113" s="199" t="str">
        <f>IF(ISERROR(VLOOKUP(A113,Cal_Base!$A$11:$D$36,3,FALSE))," ",VLOOKUP(A113,Cal_Base!$A$11:$D$36,3,FALSE))</f>
        <v xml:space="preserve"> </v>
      </c>
      <c r="F113" s="47" t="str">
        <f>IF(ISERROR(VLOOKUP(A113,Cal_Base!$A$11:$D$36,4,FALSE))," ",VLOOKUP(A113,Cal_Base!$A$11:$D$36,4,FALSE))</f>
        <v xml:space="preserve"> </v>
      </c>
      <c r="G113" s="106" t="str">
        <f>IF(E113=" ",K113&amp;L113,E113&amp;K113&amp;L113)</f>
        <v xml:space="preserve">連合町会長会議
夏越の大祓神事(杉山
</v>
      </c>
      <c r="H113" s="106" t="str">
        <f t="shared" si="7"/>
        <v xml:space="preserve">全市一斉行動パトロール
</v>
      </c>
      <c r="I113" s="106" t="str">
        <f t="shared" si="10"/>
        <v/>
      </c>
      <c r="K113" s="48"/>
      <c r="L113" s="48" t="s">
        <v>654</v>
      </c>
      <c r="M113" s="48"/>
      <c r="N113" s="48"/>
      <c r="O113" s="48"/>
      <c r="P113" s="48" t="s">
        <v>426</v>
      </c>
      <c r="Q113" s="48"/>
      <c r="R113" s="49"/>
      <c r="S113" s="48"/>
      <c r="T113" s="100"/>
      <c r="U113" s="48"/>
      <c r="V113" s="48"/>
    </row>
    <row r="114" spans="1:22" ht="22.5">
      <c r="A114" s="45">
        <f t="shared" si="9"/>
        <v>43667</v>
      </c>
      <c r="B114" s="46">
        <f t="shared" si="8"/>
        <v>43667</v>
      </c>
      <c r="C114" s="47" t="str">
        <f>VLOOKUP(WEEKDAY(B114,1),Cal_Base!$A$2:$B$8,2)</f>
        <v>日</v>
      </c>
      <c r="D114" s="202" t="str">
        <f>IF(ISERROR(VLOOKUP(A114,Cal_Base!$A$11:$D$36,2,FALSE))," ",VLOOKUP(A114,Cal_Base!$A$11:$D$36,2,FALSE))</f>
        <v xml:space="preserve"> </v>
      </c>
      <c r="E114" s="199" t="str">
        <f>IF(ISERROR(VLOOKUP(A114,Cal_Base!$A$11:$D$36,3,FALSE))," ",VLOOKUP(A114,Cal_Base!$A$11:$D$36,3,FALSE))</f>
        <v xml:space="preserve"> </v>
      </c>
      <c r="F114" s="47" t="str">
        <f>IF(ISERROR(VLOOKUP(A114,Cal_Base!$A$11:$D$36,4,FALSE))," ",VLOOKUP(A114,Cal_Base!$A$11:$D$36,4,FALSE))</f>
        <v xml:space="preserve"> </v>
      </c>
      <c r="G114" s="106" t="str">
        <f t="shared" si="6"/>
        <v xml:space="preserve">参議院議員選挙
</v>
      </c>
      <c r="H114" s="106" t="str">
        <f t="shared" si="7"/>
        <v/>
      </c>
      <c r="I114" s="106" t="str">
        <f t="shared" si="10"/>
        <v/>
      </c>
      <c r="K114" s="48" t="s">
        <v>249</v>
      </c>
      <c r="L114" s="48"/>
      <c r="M114" s="48"/>
      <c r="N114" s="48"/>
      <c r="O114" s="48"/>
      <c r="P114" s="48"/>
      <c r="Q114" s="48"/>
      <c r="R114" s="49"/>
      <c r="S114" s="48"/>
      <c r="T114" s="100"/>
      <c r="U114" s="48"/>
      <c r="V114" s="48"/>
    </row>
    <row r="115" spans="1:22">
      <c r="A115" s="45">
        <f t="shared" si="9"/>
        <v>43668</v>
      </c>
      <c r="B115" s="46">
        <f t="shared" si="8"/>
        <v>43668</v>
      </c>
      <c r="C115" s="47" t="str">
        <f>VLOOKUP(WEEKDAY(B115,1),Cal_Base!$A$2:$B$8,2)</f>
        <v>月</v>
      </c>
      <c r="D115" s="202" t="str">
        <f>IF(ISERROR(VLOOKUP(A115,Cal_Base!$A$11:$D$36,2,FALSE))," ",VLOOKUP(A115,Cal_Base!$A$11:$D$36,2,FALSE))</f>
        <v xml:space="preserve"> </v>
      </c>
      <c r="E115" s="199" t="str">
        <f>IF(ISERROR(VLOOKUP(A115,Cal_Base!$A$11:$D$36,3,FALSE))," ",VLOOKUP(A115,Cal_Base!$A$11:$D$36,3,FALSE))</f>
        <v xml:space="preserve"> </v>
      </c>
      <c r="F115" s="47" t="str">
        <f>IF(ISERROR(VLOOKUP(A115,Cal_Base!$A$11:$D$36,4,FALSE))," ",VLOOKUP(A115,Cal_Base!$A$11:$D$36,4,FALSE))</f>
        <v xml:space="preserve"> </v>
      </c>
      <c r="G115" s="106" t="str">
        <f t="shared" si="6"/>
        <v/>
      </c>
      <c r="H115" s="106" t="str">
        <f t="shared" si="7"/>
        <v/>
      </c>
      <c r="I115" s="106" t="str">
        <f t="shared" si="10"/>
        <v/>
      </c>
      <c r="K115" s="48"/>
      <c r="L115" s="48"/>
      <c r="M115" s="48"/>
      <c r="N115" s="48"/>
      <c r="O115" s="48"/>
      <c r="P115" s="48"/>
      <c r="Q115" s="48"/>
      <c r="R115" s="49"/>
      <c r="S115" s="48"/>
      <c r="T115" s="100"/>
      <c r="U115" s="48"/>
      <c r="V115" s="48"/>
    </row>
    <row r="116" spans="1:22">
      <c r="A116" s="45">
        <f t="shared" si="9"/>
        <v>43669</v>
      </c>
      <c r="B116" s="46">
        <f t="shared" si="8"/>
        <v>43669</v>
      </c>
      <c r="C116" s="47" t="str">
        <f>VLOOKUP(WEEKDAY(B116,1),Cal_Base!$A$2:$B$8,2)</f>
        <v>火</v>
      </c>
      <c r="D116" s="202" t="str">
        <f>IF(ISERROR(VLOOKUP(A116,Cal_Base!$A$11:$D$36,2,FALSE))," ",VLOOKUP(A116,Cal_Base!$A$11:$D$36,2,FALSE))</f>
        <v xml:space="preserve"> </v>
      </c>
      <c r="E116" s="199" t="str">
        <f>IF(ISERROR(VLOOKUP(A116,Cal_Base!$A$11:$D$36,3,FALSE))," ",VLOOKUP(A116,Cal_Base!$A$11:$D$36,3,FALSE))</f>
        <v xml:space="preserve"> </v>
      </c>
      <c r="F116" s="47" t="str">
        <f>IF(ISERROR(VLOOKUP(A116,Cal_Base!$A$11:$D$36,4,FALSE))," ",VLOOKUP(A116,Cal_Base!$A$11:$D$36,4,FALSE))</f>
        <v xml:space="preserve"> </v>
      </c>
      <c r="G116" s="106" t="str">
        <f t="shared" si="6"/>
        <v/>
      </c>
      <c r="H116" s="106" t="str">
        <f t="shared" si="7"/>
        <v>主任児童連絡会</v>
      </c>
      <c r="I116" s="106" t="str">
        <f t="shared" si="10"/>
        <v>たんぽぽにっぱ</v>
      </c>
      <c r="K116" s="48"/>
      <c r="L116" s="48"/>
      <c r="M116" s="48"/>
      <c r="N116" s="48" t="s">
        <v>456</v>
      </c>
      <c r="O116" s="48"/>
      <c r="P116" s="48"/>
      <c r="Q116" s="48"/>
      <c r="R116" s="49"/>
      <c r="S116" s="48"/>
      <c r="T116" s="100"/>
      <c r="U116" s="48"/>
      <c r="V116" s="48" t="s">
        <v>381</v>
      </c>
    </row>
    <row r="117" spans="1:22" ht="22.5">
      <c r="A117" s="45">
        <f t="shared" si="9"/>
        <v>43670</v>
      </c>
      <c r="B117" s="46">
        <f t="shared" si="8"/>
        <v>43670</v>
      </c>
      <c r="C117" s="47" t="str">
        <f>VLOOKUP(WEEKDAY(B117,1),Cal_Base!$A$2:$B$8,2)</f>
        <v>水</v>
      </c>
      <c r="D117" s="202" t="str">
        <f>IF(ISERROR(VLOOKUP(A117,Cal_Base!$A$11:$D$36,2,FALSE))," ",VLOOKUP(A117,Cal_Base!$A$11:$D$36,2,FALSE))</f>
        <v xml:space="preserve"> </v>
      </c>
      <c r="E117" s="199" t="str">
        <f>IF(ISERROR(VLOOKUP(A117,Cal_Base!$A$11:$D$36,3,FALSE))," ",VLOOKUP(A117,Cal_Base!$A$11:$D$36,3,FALSE))</f>
        <v xml:space="preserve"> </v>
      </c>
      <c r="F117" s="47" t="str">
        <f>IF(ISERROR(VLOOKUP(A117,Cal_Base!$A$11:$D$36,4,FALSE))," ",VLOOKUP(A117,Cal_Base!$A$11:$D$36,4,FALSE))</f>
        <v xml:space="preserve"> </v>
      </c>
      <c r="G117" s="106" t="str">
        <f t="shared" si="6"/>
        <v>虫送り夏越茅輪くぐり神事(北杉山</v>
      </c>
      <c r="H117" s="106" t="str">
        <f t="shared" si="7"/>
        <v xml:space="preserve">区青指実行委員会
</v>
      </c>
      <c r="I117" s="106" t="str">
        <f t="shared" si="10"/>
        <v/>
      </c>
      <c r="K117" s="48"/>
      <c r="L117" s="48" t="s">
        <v>130</v>
      </c>
      <c r="M117" s="48"/>
      <c r="N117" s="48"/>
      <c r="O117" s="48"/>
      <c r="P117" s="48" t="s">
        <v>365</v>
      </c>
      <c r="Q117" s="48"/>
      <c r="R117" s="49"/>
      <c r="S117" s="48"/>
      <c r="T117" s="100"/>
      <c r="U117" s="48"/>
      <c r="V117" s="48"/>
    </row>
    <row r="118" spans="1:22" ht="33.75">
      <c r="A118" s="45">
        <f t="shared" si="9"/>
        <v>43671</v>
      </c>
      <c r="B118" s="46">
        <f t="shared" si="8"/>
        <v>43671</v>
      </c>
      <c r="C118" s="47" t="str">
        <f>VLOOKUP(WEEKDAY(B118,1),Cal_Base!$A$2:$B$8,2)</f>
        <v>木</v>
      </c>
      <c r="D118" s="202" t="str">
        <f>IF(ISERROR(VLOOKUP(A118,Cal_Base!$A$11:$D$36,2,FALSE))," ",VLOOKUP(A118,Cal_Base!$A$11:$D$36,2,FALSE))</f>
        <v xml:space="preserve"> </v>
      </c>
      <c r="E118" s="199" t="str">
        <f>IF(ISERROR(VLOOKUP(A118,Cal_Base!$A$11:$D$36,3,FALSE))," ",VLOOKUP(A118,Cal_Base!$A$11:$D$36,3,FALSE))</f>
        <v xml:space="preserve"> </v>
      </c>
      <c r="F118" s="47" t="str">
        <f>IF(ISERROR(VLOOKUP(A118,Cal_Base!$A$11:$D$36,4,FALSE))," ",VLOOKUP(A118,Cal_Base!$A$11:$D$36,4,FALSE))</f>
        <v xml:space="preserve"> </v>
      </c>
      <c r="G118" s="106" t="str">
        <f t="shared" si="6"/>
        <v/>
      </c>
      <c r="H118" s="106" t="str">
        <f t="shared" si="7"/>
        <v xml:space="preserve">消防団新横浜花火大会特別警備
</v>
      </c>
      <c r="I118" s="106" t="str">
        <f t="shared" si="10"/>
        <v/>
      </c>
      <c r="K118" s="48"/>
      <c r="L118" s="48"/>
      <c r="M118" s="48" t="s">
        <v>681</v>
      </c>
      <c r="N118" s="48"/>
      <c r="O118" s="48"/>
      <c r="P118" s="48"/>
      <c r="Q118" s="48"/>
      <c r="R118" s="49"/>
      <c r="S118" s="48"/>
      <c r="T118" s="100"/>
      <c r="U118" s="48"/>
      <c r="V118" s="48"/>
    </row>
    <row r="119" spans="1:22">
      <c r="A119" s="45">
        <f t="shared" si="9"/>
        <v>43672</v>
      </c>
      <c r="B119" s="46">
        <f t="shared" si="8"/>
        <v>43672</v>
      </c>
      <c r="C119" s="47" t="str">
        <f>VLOOKUP(WEEKDAY(B119,1),Cal_Base!$A$2:$B$8,2)</f>
        <v>金</v>
      </c>
      <c r="D119" s="202" t="str">
        <f>IF(ISERROR(VLOOKUP(A119,Cal_Base!$A$11:$D$36,2,FALSE))," ",VLOOKUP(A119,Cal_Base!$A$11:$D$36,2,FALSE))</f>
        <v xml:space="preserve"> </v>
      </c>
      <c r="E119" s="199" t="str">
        <f>IF(ISERROR(VLOOKUP(A119,Cal_Base!$A$11:$D$36,3,FALSE))," ",VLOOKUP(A119,Cal_Base!$A$11:$D$36,3,FALSE))</f>
        <v xml:space="preserve"> </v>
      </c>
      <c r="F119" s="47" t="str">
        <f>IF(ISERROR(VLOOKUP(A119,Cal_Base!$A$11:$D$36,4,FALSE))," ",VLOOKUP(A119,Cal_Base!$A$11:$D$36,4,FALSE))</f>
        <v xml:space="preserve"> </v>
      </c>
      <c r="G119" s="106" t="str">
        <f t="shared" si="6"/>
        <v/>
      </c>
      <c r="H119" s="106" t="str">
        <f t="shared" si="7"/>
        <v/>
      </c>
      <c r="I119" s="106" t="str">
        <f t="shared" si="10"/>
        <v/>
      </c>
      <c r="K119" s="48"/>
      <c r="L119" s="48"/>
      <c r="M119" s="48"/>
      <c r="N119" s="48"/>
      <c r="O119" s="48"/>
      <c r="P119" s="48"/>
      <c r="Q119" s="48"/>
      <c r="R119" s="49"/>
      <c r="S119" s="48"/>
      <c r="T119" s="100"/>
      <c r="U119" s="48"/>
      <c r="V119" s="48"/>
    </row>
    <row r="120" spans="1:22" ht="33.75">
      <c r="A120" s="45">
        <f t="shared" si="9"/>
        <v>43673</v>
      </c>
      <c r="B120" s="46">
        <f t="shared" si="8"/>
        <v>43673</v>
      </c>
      <c r="C120" s="47" t="str">
        <f>VLOOKUP(WEEKDAY(B120,1),Cal_Base!$A$2:$B$8,2)</f>
        <v>土</v>
      </c>
      <c r="D120" s="202" t="str">
        <f>IF(ISERROR(VLOOKUP(A120,Cal_Base!$A$11:$D$36,2,FALSE))," ",VLOOKUP(A120,Cal_Base!$A$11:$D$36,2,FALSE))</f>
        <v xml:space="preserve"> </v>
      </c>
      <c r="E120" s="199" t="str">
        <f>IF(ISERROR(VLOOKUP(A120,Cal_Base!$A$11:$D$36,3,FALSE))," ",VLOOKUP(A120,Cal_Base!$A$11:$D$36,3,FALSE))</f>
        <v xml:space="preserve"> </v>
      </c>
      <c r="F120" s="47" t="str">
        <f>IF(ISERROR(VLOOKUP(A120,Cal_Base!$A$11:$D$36,4,FALSE))," ",VLOOKUP(A120,Cal_Base!$A$11:$D$36,4,FALSE))</f>
        <v xml:space="preserve"> </v>
      </c>
      <c r="G120" s="106" t="str">
        <f t="shared" si="6"/>
        <v/>
      </c>
      <c r="H120" s="106" t="str">
        <f t="shared" si="7"/>
        <v xml:space="preserve">新羽スポ推企画委員会
第22回新羽地区ミニキャンプ
</v>
      </c>
      <c r="I120" s="106" t="str">
        <f t="shared" si="10"/>
        <v/>
      </c>
      <c r="K120" s="48"/>
      <c r="L120" s="48"/>
      <c r="M120" s="48"/>
      <c r="N120" s="48"/>
      <c r="O120" s="48" t="s">
        <v>676</v>
      </c>
      <c r="P120" s="48" t="s">
        <v>196</v>
      </c>
      <c r="Q120" s="48"/>
      <c r="R120" s="49"/>
      <c r="S120" s="48"/>
      <c r="T120" s="100"/>
      <c r="U120" s="48"/>
      <c r="V120" s="48"/>
    </row>
    <row r="121" spans="1:22" ht="29.25">
      <c r="A121" s="45">
        <f t="shared" si="9"/>
        <v>43674</v>
      </c>
      <c r="B121" s="46">
        <f t="shared" si="8"/>
        <v>43674</v>
      </c>
      <c r="C121" s="47" t="str">
        <f>VLOOKUP(WEEKDAY(B121,1),Cal_Base!$A$2:$B$8,2)</f>
        <v>日</v>
      </c>
      <c r="D121" s="202" t="str">
        <f>IF(ISERROR(VLOOKUP(A121,Cal_Base!$A$11:$D$36,2,FALSE))," ",VLOOKUP(A121,Cal_Base!$A$11:$D$36,2,FALSE))</f>
        <v xml:space="preserve"> </v>
      </c>
      <c r="E121" s="199" t="str">
        <f>IF(ISERROR(VLOOKUP(A121,Cal_Base!$A$11:$D$36,3,FALSE))," ",VLOOKUP(A121,Cal_Base!$A$11:$D$36,3,FALSE))</f>
        <v xml:space="preserve"> </v>
      </c>
      <c r="F121" s="47" t="str">
        <f>IF(ISERROR(VLOOKUP(A121,Cal_Base!$A$11:$D$36,4,FALSE))," ",VLOOKUP(A121,Cal_Base!$A$11:$D$36,4,FALSE))</f>
        <v xml:space="preserve"> </v>
      </c>
      <c r="G121" s="106" t="str">
        <f t="shared" si="6"/>
        <v xml:space="preserve">クリキタ役員会
</v>
      </c>
      <c r="H121" s="106" t="str">
        <f t="shared" si="7"/>
        <v xml:space="preserve">第22回新羽地区ミニキャンプ
</v>
      </c>
      <c r="I121" s="106" t="str">
        <f t="shared" si="10"/>
        <v>ダイニング28</v>
      </c>
      <c r="K121" s="48"/>
      <c r="L121" s="48" t="s">
        <v>248</v>
      </c>
      <c r="M121" s="48"/>
      <c r="N121" s="48"/>
      <c r="O121" s="48"/>
      <c r="P121" s="48" t="s">
        <v>196</v>
      </c>
      <c r="Q121" s="48"/>
      <c r="R121" s="49"/>
      <c r="S121" s="48"/>
      <c r="T121" s="100"/>
      <c r="U121" s="48"/>
      <c r="V121" s="48" t="s">
        <v>387</v>
      </c>
    </row>
    <row r="122" spans="1:22">
      <c r="A122" s="45">
        <f t="shared" si="9"/>
        <v>43675</v>
      </c>
      <c r="B122" s="46">
        <f t="shared" si="8"/>
        <v>43675</v>
      </c>
      <c r="C122" s="47" t="str">
        <f>VLOOKUP(WEEKDAY(B122,1),Cal_Base!$A$2:$B$8,2)</f>
        <v>月</v>
      </c>
      <c r="D122" s="202" t="str">
        <f>IF(ISERROR(VLOOKUP(A122,Cal_Base!$A$11:$D$36,2,FALSE))," ",VLOOKUP(A122,Cal_Base!$A$11:$D$36,2,FALSE))</f>
        <v xml:space="preserve"> </v>
      </c>
      <c r="E122" s="199" t="str">
        <f>IF(ISERROR(VLOOKUP(A122,Cal_Base!$A$11:$D$36,3,FALSE))," ",VLOOKUP(A122,Cal_Base!$A$11:$D$36,3,FALSE))</f>
        <v xml:space="preserve"> </v>
      </c>
      <c r="F122" s="47" t="str">
        <f>IF(ISERROR(VLOOKUP(A122,Cal_Base!$A$11:$D$36,4,FALSE))," ",VLOOKUP(A122,Cal_Base!$A$11:$D$36,4,FALSE))</f>
        <v xml:space="preserve"> </v>
      </c>
      <c r="G122" s="106" t="str">
        <f t="shared" si="6"/>
        <v/>
      </c>
      <c r="H122" s="106" t="str">
        <f t="shared" si="7"/>
        <v/>
      </c>
      <c r="I122" s="106" t="str">
        <f t="shared" si="10"/>
        <v/>
      </c>
      <c r="K122" s="48"/>
      <c r="L122" s="48" t="s">
        <v>50</v>
      </c>
      <c r="M122" s="48"/>
      <c r="N122" s="48"/>
      <c r="O122" s="48"/>
      <c r="P122" s="48"/>
      <c r="Q122" s="48"/>
      <c r="R122" s="49"/>
      <c r="S122" s="48"/>
      <c r="T122" s="100"/>
      <c r="U122" s="48"/>
      <c r="V122" s="48"/>
    </row>
    <row r="123" spans="1:22">
      <c r="A123" s="45">
        <f t="shared" si="9"/>
        <v>43676</v>
      </c>
      <c r="B123" s="46">
        <f t="shared" si="8"/>
        <v>43676</v>
      </c>
      <c r="C123" s="47" t="str">
        <f>VLOOKUP(WEEKDAY(B123,1),Cal_Base!$A$2:$B$8,2)</f>
        <v>火</v>
      </c>
      <c r="D123" s="202" t="str">
        <f>IF(ISERROR(VLOOKUP(A123,Cal_Base!$A$11:$D$36,2,FALSE))," ",VLOOKUP(A123,Cal_Base!$A$11:$D$36,2,FALSE))</f>
        <v xml:space="preserve"> </v>
      </c>
      <c r="E123" s="199" t="str">
        <f>IF(ISERROR(VLOOKUP(A123,Cal_Base!$A$11:$D$36,3,FALSE))," ",VLOOKUP(A123,Cal_Base!$A$11:$D$36,3,FALSE))</f>
        <v xml:space="preserve"> </v>
      </c>
      <c r="F123" s="47" t="str">
        <f>IF(ISERROR(VLOOKUP(A123,Cal_Base!$A$11:$D$36,4,FALSE))," ",VLOOKUP(A123,Cal_Base!$A$11:$D$36,4,FALSE))</f>
        <v xml:space="preserve"> </v>
      </c>
      <c r="G123" s="106" t="str">
        <f t="shared" si="6"/>
        <v/>
      </c>
      <c r="H123" s="106" t="str">
        <f t="shared" si="7"/>
        <v/>
      </c>
      <c r="I123" s="106" t="str">
        <f t="shared" si="10"/>
        <v/>
      </c>
      <c r="K123" s="48"/>
      <c r="L123" s="48" t="s">
        <v>50</v>
      </c>
      <c r="M123" s="48"/>
      <c r="N123" s="48"/>
      <c r="O123" s="48"/>
      <c r="P123" s="48"/>
      <c r="Q123" s="48"/>
      <c r="R123" s="49"/>
      <c r="S123" s="48"/>
      <c r="T123" s="100"/>
      <c r="U123" s="48"/>
      <c r="V123" s="48"/>
    </row>
    <row r="124" spans="1:22">
      <c r="A124" s="45">
        <f t="shared" si="9"/>
        <v>43677</v>
      </c>
      <c r="B124" s="46">
        <f t="shared" si="8"/>
        <v>43677</v>
      </c>
      <c r="C124" s="47" t="str">
        <f>VLOOKUP(WEEKDAY(B124,1),Cal_Base!$A$2:$B$8,2)</f>
        <v>水</v>
      </c>
      <c r="D124" s="202" t="str">
        <f>IF(ISERROR(VLOOKUP(A124,Cal_Base!$A$11:$D$36,2,FALSE))," ",VLOOKUP(A124,Cal_Base!$A$11:$D$36,2,FALSE))</f>
        <v xml:space="preserve"> </v>
      </c>
      <c r="E124" s="199" t="str">
        <f>IF(ISERROR(VLOOKUP(A124,Cal_Base!$A$11:$D$36,3,FALSE))," ",VLOOKUP(A124,Cal_Base!$A$11:$D$36,3,FALSE))</f>
        <v xml:space="preserve"> </v>
      </c>
      <c r="F124" s="47" t="str">
        <f>IF(ISERROR(VLOOKUP(A124,Cal_Base!$A$11:$D$36,4,FALSE))," ",VLOOKUP(A124,Cal_Base!$A$11:$D$36,4,FALSE))</f>
        <v xml:space="preserve"> </v>
      </c>
      <c r="G124" s="106" t="str">
        <f t="shared" si="6"/>
        <v/>
      </c>
      <c r="H124" s="106" t="str">
        <f t="shared" si="7"/>
        <v/>
      </c>
      <c r="I124" s="106" t="str">
        <f t="shared" si="10"/>
        <v/>
      </c>
      <c r="K124" s="48"/>
      <c r="L124" s="48"/>
      <c r="M124" s="48"/>
      <c r="N124" s="48"/>
      <c r="O124" s="48"/>
      <c r="P124" s="48"/>
      <c r="Q124" s="48"/>
      <c r="R124" s="49"/>
      <c r="S124" s="48"/>
      <c r="T124" s="100"/>
      <c r="U124" s="48"/>
      <c r="V124" s="48"/>
    </row>
    <row r="125" spans="1:22" ht="22.5">
      <c r="A125" s="45">
        <f t="shared" si="9"/>
        <v>43678</v>
      </c>
      <c r="B125" s="46">
        <f t="shared" si="8"/>
        <v>43678</v>
      </c>
      <c r="C125" s="47" t="str">
        <f>VLOOKUP(WEEKDAY(B125,1),Cal_Base!$A$2:$B$8,2)</f>
        <v>木</v>
      </c>
      <c r="D125" s="202" t="str">
        <f>IF(ISERROR(VLOOKUP(A125,Cal_Base!$A$11:$D$36,2,FALSE))," ",VLOOKUP(A125,Cal_Base!$A$11:$D$36,2,FALSE))</f>
        <v xml:space="preserve"> </v>
      </c>
      <c r="E125" s="199" t="str">
        <f>IF(ISERROR(VLOOKUP(A125,Cal_Base!$A$11:$D$36,3,FALSE))," ",VLOOKUP(A125,Cal_Base!$A$11:$D$36,3,FALSE))</f>
        <v xml:space="preserve"> </v>
      </c>
      <c r="F125" s="47" t="str">
        <f>IF(ISERROR(VLOOKUP(A125,Cal_Base!$A$11:$D$36,4,FALSE))," ",VLOOKUP(A125,Cal_Base!$A$11:$D$36,4,FALSE))</f>
        <v xml:space="preserve"> </v>
      </c>
      <c r="G125" s="106" t="str">
        <f t="shared" si="6"/>
        <v xml:space="preserve">新羽役員会
</v>
      </c>
      <c r="H125" s="106" t="str">
        <f t="shared" si="7"/>
        <v/>
      </c>
      <c r="I125" s="106" t="str">
        <f t="shared" si="10"/>
        <v xml:space="preserve">ひっとプランウォーキング
</v>
      </c>
      <c r="K125" s="48"/>
      <c r="L125" s="48" t="s">
        <v>481</v>
      </c>
      <c r="M125" s="48"/>
      <c r="N125" s="48"/>
      <c r="O125" s="48"/>
      <c r="P125" s="48"/>
      <c r="Q125" s="48"/>
      <c r="R125" s="49"/>
      <c r="S125" s="48"/>
      <c r="T125" s="100"/>
      <c r="U125" s="48"/>
      <c r="V125" s="48" t="s">
        <v>627</v>
      </c>
    </row>
    <row r="126" spans="1:22" ht="22.5">
      <c r="A126" s="45">
        <f t="shared" si="9"/>
        <v>43679</v>
      </c>
      <c r="B126" s="46">
        <f t="shared" si="8"/>
        <v>43679</v>
      </c>
      <c r="C126" s="47" t="str">
        <f>VLOOKUP(WEEKDAY(B126,1),Cal_Base!$A$2:$B$8,2)</f>
        <v>金</v>
      </c>
      <c r="D126" s="202" t="str">
        <f>IF(ISERROR(VLOOKUP(A126,Cal_Base!$A$11:$D$36,2,FALSE))," ",VLOOKUP(A126,Cal_Base!$A$11:$D$36,2,FALSE))</f>
        <v xml:space="preserve"> </v>
      </c>
      <c r="E126" s="199" t="str">
        <f>IF(ISERROR(VLOOKUP(A126,Cal_Base!$A$11:$D$36,3,FALSE))," ",VLOOKUP(A126,Cal_Base!$A$11:$D$36,3,FALSE))</f>
        <v xml:space="preserve"> </v>
      </c>
      <c r="F126" s="47" t="str">
        <f>IF(ISERROR(VLOOKUP(A126,Cal_Base!$A$11:$D$36,4,FALSE))," ",VLOOKUP(A126,Cal_Base!$A$11:$D$36,4,FALSE))</f>
        <v xml:space="preserve"> </v>
      </c>
      <c r="G126" s="106" t="str">
        <f t="shared" si="6"/>
        <v xml:space="preserve">新羽理事会
</v>
      </c>
      <c r="H126" s="106" t="str">
        <f t="shared" si="7"/>
        <v/>
      </c>
      <c r="I126" s="106" t="str">
        <f t="shared" si="10"/>
        <v/>
      </c>
      <c r="K126" s="48"/>
      <c r="L126" s="48" t="s">
        <v>193</v>
      </c>
      <c r="M126" s="48"/>
      <c r="N126" s="48"/>
      <c r="O126" s="48"/>
      <c r="P126" s="48"/>
      <c r="Q126" s="48"/>
      <c r="R126" s="49"/>
      <c r="S126" s="48"/>
      <c r="T126" s="100"/>
      <c r="U126" s="48"/>
      <c r="V126" s="48"/>
    </row>
    <row r="127" spans="1:22" ht="33.75">
      <c r="A127" s="45">
        <f t="shared" si="9"/>
        <v>43680</v>
      </c>
      <c r="B127" s="46">
        <f t="shared" si="8"/>
        <v>43680</v>
      </c>
      <c r="C127" s="47" t="str">
        <f>VLOOKUP(WEEKDAY(B127,1),Cal_Base!$A$2:$B$8,2)</f>
        <v>土</v>
      </c>
      <c r="D127" s="202" t="str">
        <f>IF(ISERROR(VLOOKUP(A127,Cal_Base!$A$11:$D$36,2,FALSE))," ",VLOOKUP(A127,Cal_Base!$A$11:$D$36,2,FALSE))</f>
        <v xml:space="preserve"> </v>
      </c>
      <c r="E127" s="199" t="str">
        <f>IF(ISERROR(VLOOKUP(A127,Cal_Base!$A$11:$D$36,3,FALSE))," ",VLOOKUP(A127,Cal_Base!$A$11:$D$36,3,FALSE))</f>
        <v xml:space="preserve"> </v>
      </c>
      <c r="F127" s="47" t="str">
        <f>IF(ISERROR(VLOOKUP(A127,Cal_Base!$A$11:$D$36,4,FALSE))," ",VLOOKUP(A127,Cal_Base!$A$11:$D$36,4,FALSE))</f>
        <v xml:space="preserve"> </v>
      </c>
      <c r="G127" s="106" t="str">
        <f t="shared" si="6"/>
        <v xml:space="preserve">南,大竹,中央,中之久保,自治会,北新羽役員会
</v>
      </c>
      <c r="H127" s="106" t="str">
        <f t="shared" si="7"/>
        <v xml:space="preserve">新羽スポ推企画委員会
</v>
      </c>
      <c r="I127" s="106" t="str">
        <f t="shared" si="10"/>
        <v/>
      </c>
      <c r="K127" s="48"/>
      <c r="L127" s="48" t="s">
        <v>197</v>
      </c>
      <c r="M127" s="48"/>
      <c r="N127" s="48"/>
      <c r="O127" s="48" t="s">
        <v>676</v>
      </c>
      <c r="P127" s="48"/>
      <c r="Q127" s="48"/>
      <c r="R127" s="49"/>
      <c r="S127" s="48"/>
      <c r="T127" s="100"/>
      <c r="U127" s="48"/>
      <c r="V127" s="48"/>
    </row>
    <row r="128" spans="1:22" ht="56.25">
      <c r="A128" s="45">
        <f t="shared" si="9"/>
        <v>43681</v>
      </c>
      <c r="B128" s="46">
        <f t="shared" si="8"/>
        <v>43681</v>
      </c>
      <c r="C128" s="47" t="str">
        <f>VLOOKUP(WEEKDAY(B128,1),Cal_Base!$A$2:$B$8,2)</f>
        <v>日</v>
      </c>
      <c r="D128" s="202" t="str">
        <f>IF(ISERROR(VLOOKUP(A128,Cal_Base!$A$11:$D$36,2,FALSE))," ",VLOOKUP(A128,Cal_Base!$A$11:$D$36,2,FALSE))</f>
        <v xml:space="preserve"> </v>
      </c>
      <c r="E128" s="199" t="str">
        <f>IF(ISERROR(VLOOKUP(A128,Cal_Base!$A$11:$D$36,3,FALSE))," ",VLOOKUP(A128,Cal_Base!$A$11:$D$36,3,FALSE))</f>
        <v xml:space="preserve"> </v>
      </c>
      <c r="F128" s="47" t="str">
        <f>IF(ISERROR(VLOOKUP(A128,Cal_Base!$A$11:$D$36,4,FALSE))," ",VLOOKUP(A128,Cal_Base!$A$11:$D$36,4,FALSE))</f>
        <v xml:space="preserve"> </v>
      </c>
      <c r="G128" s="106" t="str">
        <f t="shared" si="6"/>
        <v/>
      </c>
      <c r="H128" s="106" t="str">
        <f t="shared" si="7"/>
        <v xml:space="preserve">港北消防団夏季訓練会
第二回消防団長会議
新羽地区ペットボトルロケット大会
</v>
      </c>
      <c r="I128" s="106" t="str">
        <f t="shared" si="10"/>
        <v/>
      </c>
      <c r="K128" s="48"/>
      <c r="L128" s="48"/>
      <c r="M128" s="48" t="s">
        <v>684</v>
      </c>
      <c r="N128" s="48"/>
      <c r="O128" s="48"/>
      <c r="P128" s="48" t="s">
        <v>685</v>
      </c>
      <c r="Q128" s="48"/>
      <c r="R128" s="49"/>
      <c r="S128" s="48"/>
      <c r="T128" s="100"/>
      <c r="U128" s="48"/>
      <c r="V128" s="48"/>
    </row>
    <row r="129" spans="1:22">
      <c r="A129" s="45">
        <f t="shared" si="9"/>
        <v>43682</v>
      </c>
      <c r="B129" s="46">
        <f t="shared" si="8"/>
        <v>43682</v>
      </c>
      <c r="C129" s="47" t="str">
        <f>VLOOKUP(WEEKDAY(B129,1),Cal_Base!$A$2:$B$8,2)</f>
        <v>月</v>
      </c>
      <c r="D129" s="202" t="str">
        <f>IF(ISERROR(VLOOKUP(A129,Cal_Base!$A$11:$D$36,2,FALSE))," ",VLOOKUP(A129,Cal_Base!$A$11:$D$36,2,FALSE))</f>
        <v xml:space="preserve"> </v>
      </c>
      <c r="E129" s="199" t="str">
        <f>IF(ISERROR(VLOOKUP(A129,Cal_Base!$A$11:$D$36,3,FALSE))," ",VLOOKUP(A129,Cal_Base!$A$11:$D$36,3,FALSE))</f>
        <v xml:space="preserve"> </v>
      </c>
      <c r="F129" s="47" t="str">
        <f>IF(ISERROR(VLOOKUP(A129,Cal_Base!$A$11:$D$36,4,FALSE))," ",VLOOKUP(A129,Cal_Base!$A$11:$D$36,4,FALSE))</f>
        <v xml:space="preserve"> </v>
      </c>
      <c r="G129" s="106" t="str">
        <f t="shared" si="6"/>
        <v/>
      </c>
      <c r="H129" s="106" t="str">
        <f t="shared" si="7"/>
        <v/>
      </c>
      <c r="I129" s="106" t="str">
        <f t="shared" si="10"/>
        <v>新羽小中、新田小学校閉庁日</v>
      </c>
      <c r="K129" s="48"/>
      <c r="L129" s="48"/>
      <c r="M129" s="48"/>
      <c r="N129" s="48"/>
      <c r="O129" s="48"/>
      <c r="P129" s="48"/>
      <c r="Q129" s="48"/>
      <c r="R129" s="49" t="s">
        <v>651</v>
      </c>
      <c r="S129" s="48" t="s">
        <v>612</v>
      </c>
      <c r="T129" s="100" t="s">
        <v>652</v>
      </c>
      <c r="U129" s="48"/>
      <c r="V129" s="48"/>
    </row>
    <row r="130" spans="1:22" ht="33.75">
      <c r="A130" s="45">
        <f t="shared" si="9"/>
        <v>43683</v>
      </c>
      <c r="B130" s="46">
        <f t="shared" si="8"/>
        <v>43683</v>
      </c>
      <c r="C130" s="47" t="str">
        <f>VLOOKUP(WEEKDAY(B130,1),Cal_Base!$A$2:$B$8,2)</f>
        <v>火</v>
      </c>
      <c r="D130" s="202" t="str">
        <f>IF(ISERROR(VLOOKUP(A130,Cal_Base!$A$11:$D$36,2,FALSE))," ",VLOOKUP(A130,Cal_Base!$A$11:$D$36,2,FALSE))</f>
        <v xml:space="preserve"> </v>
      </c>
      <c r="E130" s="199" t="str">
        <f>IF(ISERROR(VLOOKUP(A130,Cal_Base!$A$11:$D$36,3,FALSE))," ",VLOOKUP(A130,Cal_Base!$A$11:$D$36,3,FALSE))</f>
        <v xml:space="preserve"> </v>
      </c>
      <c r="F130" s="47" t="str">
        <f>IF(ISERROR(VLOOKUP(A130,Cal_Base!$A$11:$D$36,4,FALSE))," ",VLOOKUP(A130,Cal_Base!$A$11:$D$36,4,FALSE))</f>
        <v xml:space="preserve"> </v>
      </c>
      <c r="G130" s="106" t="str">
        <f t="shared" si="6"/>
        <v/>
      </c>
      <c r="H130" s="106" t="str">
        <f t="shared" si="7"/>
        <v/>
      </c>
      <c r="I130" s="106" t="str">
        <f t="shared" si="10"/>
        <v xml:space="preserve">新羽小中、新田小学校閉庁日
カフェ・ド・らんらん
</v>
      </c>
      <c r="K130" s="48"/>
      <c r="L130" s="48"/>
      <c r="M130" s="48"/>
      <c r="N130" s="48"/>
      <c r="O130" s="48"/>
      <c r="P130" s="48"/>
      <c r="Q130" s="48"/>
      <c r="R130" s="49" t="s">
        <v>651</v>
      </c>
      <c r="S130" s="48" t="s">
        <v>612</v>
      </c>
      <c r="T130" s="100" t="s">
        <v>653</v>
      </c>
      <c r="U130" s="48"/>
      <c r="V130" s="48" t="s">
        <v>626</v>
      </c>
    </row>
    <row r="131" spans="1:22">
      <c r="A131" s="45">
        <f t="shared" si="9"/>
        <v>43684</v>
      </c>
      <c r="B131" s="46">
        <f t="shared" si="8"/>
        <v>43684</v>
      </c>
      <c r="C131" s="47" t="str">
        <f>VLOOKUP(WEEKDAY(B131,1),Cal_Base!$A$2:$B$8,2)</f>
        <v>水</v>
      </c>
      <c r="D131" s="202" t="str">
        <f>IF(ISERROR(VLOOKUP(A131,Cal_Base!$A$11:$D$36,2,FALSE))," ",VLOOKUP(A131,Cal_Base!$A$11:$D$36,2,FALSE))</f>
        <v xml:space="preserve"> </v>
      </c>
      <c r="E131" s="199" t="str">
        <f>IF(ISERROR(VLOOKUP(A131,Cal_Base!$A$11:$D$36,3,FALSE))," ",VLOOKUP(A131,Cal_Base!$A$11:$D$36,3,FALSE))</f>
        <v xml:space="preserve"> </v>
      </c>
      <c r="F131" s="47" t="str">
        <f>IF(ISERROR(VLOOKUP(A131,Cal_Base!$A$11:$D$36,4,FALSE))," ",VLOOKUP(A131,Cal_Base!$A$11:$D$36,4,FALSE))</f>
        <v xml:space="preserve"> </v>
      </c>
      <c r="G131" s="106" t="str">
        <f t="shared" ref="G131:G194" si="11">IF(E131=" ",K131&amp;L131,E131&amp;K131&amp;L131)</f>
        <v/>
      </c>
      <c r="H131" s="106" t="str">
        <f t="shared" ref="H131:H194" si="12">M131&amp;N131&amp;O131&amp;P131&amp;Q131</f>
        <v>新羽青指協定例会</v>
      </c>
      <c r="I131" s="106" t="str">
        <f t="shared" si="10"/>
        <v>新羽小中、新田小学校閉庁日</v>
      </c>
      <c r="K131" s="48"/>
      <c r="L131" s="48"/>
      <c r="M131" s="48"/>
      <c r="N131" s="48"/>
      <c r="O131" s="48"/>
      <c r="P131" s="48" t="s">
        <v>84</v>
      </c>
      <c r="Q131" s="48"/>
      <c r="R131" s="49" t="s">
        <v>651</v>
      </c>
      <c r="S131" s="48" t="s">
        <v>612</v>
      </c>
      <c r="T131" s="100" t="s">
        <v>652</v>
      </c>
      <c r="U131" s="48"/>
      <c r="V131" s="48"/>
    </row>
    <row r="132" spans="1:22" ht="22.5">
      <c r="A132" s="45">
        <f t="shared" si="9"/>
        <v>43685</v>
      </c>
      <c r="B132" s="46">
        <f t="shared" ref="B132:B195" si="13">A132</f>
        <v>43685</v>
      </c>
      <c r="C132" s="47" t="str">
        <f>VLOOKUP(WEEKDAY(B132,1),Cal_Base!$A$2:$B$8,2)</f>
        <v>木</v>
      </c>
      <c r="D132" s="202" t="str">
        <f>IF(ISERROR(VLOOKUP(A132,Cal_Base!$A$11:$D$36,2,FALSE))," ",VLOOKUP(A132,Cal_Base!$A$11:$D$36,2,FALSE))</f>
        <v xml:space="preserve"> </v>
      </c>
      <c r="E132" s="199" t="str">
        <f>IF(ISERROR(VLOOKUP(A132,Cal_Base!$A$11:$D$36,3,FALSE))," ",VLOOKUP(A132,Cal_Base!$A$11:$D$36,3,FALSE))</f>
        <v xml:space="preserve"> </v>
      </c>
      <c r="F132" s="47" t="str">
        <f>IF(ISERROR(VLOOKUP(A132,Cal_Base!$A$11:$D$36,4,FALSE))," ",VLOOKUP(A132,Cal_Base!$A$11:$D$36,4,FALSE))</f>
        <v xml:space="preserve"> </v>
      </c>
      <c r="G132" s="106" t="str">
        <f t="shared" si="11"/>
        <v xml:space="preserve">大新羽音頭練習
</v>
      </c>
      <c r="H132" s="106" t="str">
        <f t="shared" si="12"/>
        <v/>
      </c>
      <c r="I132" s="106" t="str">
        <f t="shared" si="10"/>
        <v>新羽小中、新田小学校閉庁日</v>
      </c>
      <c r="K132" s="48"/>
      <c r="L132" s="48" t="s">
        <v>184</v>
      </c>
      <c r="M132" s="48"/>
      <c r="N132" s="48"/>
      <c r="O132" s="48"/>
      <c r="P132" s="48"/>
      <c r="Q132" s="48"/>
      <c r="R132" s="49" t="s">
        <v>651</v>
      </c>
      <c r="S132" s="48" t="s">
        <v>612</v>
      </c>
      <c r="T132" s="100" t="s">
        <v>652</v>
      </c>
      <c r="U132" s="48"/>
      <c r="V132" s="48"/>
    </row>
    <row r="133" spans="1:22">
      <c r="A133" s="45">
        <f t="shared" ref="A133:A196" si="14">A132+1</f>
        <v>43686</v>
      </c>
      <c r="B133" s="46">
        <f t="shared" si="13"/>
        <v>43686</v>
      </c>
      <c r="C133" s="47" t="str">
        <f>VLOOKUP(WEEKDAY(B133,1),Cal_Base!$A$2:$B$8,2)</f>
        <v>金</v>
      </c>
      <c r="D133" s="202" t="str">
        <f>IF(ISERROR(VLOOKUP(A133,Cal_Base!$A$11:$D$36,2,FALSE))," ",VLOOKUP(A133,Cal_Base!$A$11:$D$36,2,FALSE))</f>
        <v xml:space="preserve"> </v>
      </c>
      <c r="E133" s="199" t="str">
        <f>IF(ISERROR(VLOOKUP(A133,Cal_Base!$A$11:$D$36,3,FALSE))," ",VLOOKUP(A133,Cal_Base!$A$11:$D$36,3,FALSE))</f>
        <v xml:space="preserve"> </v>
      </c>
      <c r="F133" s="47" t="str">
        <f>IF(ISERROR(VLOOKUP(A133,Cal_Base!$A$11:$D$36,4,FALSE))," ",VLOOKUP(A133,Cal_Base!$A$11:$D$36,4,FALSE))</f>
        <v xml:space="preserve"> </v>
      </c>
      <c r="G133" s="106" t="str">
        <f t="shared" si="11"/>
        <v/>
      </c>
      <c r="H133" s="106" t="str">
        <f t="shared" si="12"/>
        <v/>
      </c>
      <c r="I133" s="106" t="str">
        <f t="shared" si="10"/>
        <v>新羽小中、新田小学校閉庁日</v>
      </c>
      <c r="K133" s="48"/>
      <c r="L133" s="48"/>
      <c r="M133" s="48"/>
      <c r="N133" s="48"/>
      <c r="O133" s="48"/>
      <c r="P133" s="48"/>
      <c r="Q133" s="48"/>
      <c r="R133" s="49" t="s">
        <v>651</v>
      </c>
      <c r="S133" s="48" t="s">
        <v>612</v>
      </c>
      <c r="T133" s="100" t="s">
        <v>652</v>
      </c>
      <c r="U133" s="48"/>
      <c r="V133" s="48"/>
    </row>
    <row r="134" spans="1:22">
      <c r="A134" s="45">
        <f t="shared" si="14"/>
        <v>43687</v>
      </c>
      <c r="B134" s="46">
        <f t="shared" si="13"/>
        <v>43687</v>
      </c>
      <c r="C134" s="47" t="str">
        <f>VLOOKUP(WEEKDAY(B134,1),Cal_Base!$A$2:$B$8,2)</f>
        <v>土</v>
      </c>
      <c r="D134" s="202" t="str">
        <f>IF(ISERROR(VLOOKUP(A134,Cal_Base!$A$11:$D$36,2,FALSE))," ",VLOOKUP(A134,Cal_Base!$A$11:$D$36,2,FALSE))</f>
        <v xml:space="preserve"> </v>
      </c>
      <c r="E134" s="199" t="str">
        <f>IF(ISERROR(VLOOKUP(A134,Cal_Base!$A$11:$D$36,3,FALSE))," ",VLOOKUP(A134,Cal_Base!$A$11:$D$36,3,FALSE))</f>
        <v xml:space="preserve"> </v>
      </c>
      <c r="F134" s="47" t="str">
        <f>IF(ISERROR(VLOOKUP(A134,Cal_Base!$A$11:$D$36,4,FALSE))," ",VLOOKUP(A134,Cal_Base!$A$11:$D$36,4,FALSE))</f>
        <v xml:space="preserve"> </v>
      </c>
      <c r="G134" s="106" t="str">
        <f t="shared" si="11"/>
        <v/>
      </c>
      <c r="H134" s="106" t="str">
        <f t="shared" si="12"/>
        <v/>
      </c>
      <c r="I134" s="106" t="str">
        <f t="shared" si="10"/>
        <v/>
      </c>
      <c r="K134" s="48"/>
      <c r="L134" s="48"/>
      <c r="M134" s="48"/>
      <c r="N134" s="48"/>
      <c r="O134" s="48"/>
      <c r="P134" s="48"/>
      <c r="Q134" s="48"/>
      <c r="R134" s="49"/>
      <c r="S134" s="48"/>
      <c r="T134" s="100"/>
      <c r="U134" s="48"/>
      <c r="V134" s="48"/>
    </row>
    <row r="135" spans="1:22" ht="22.5">
      <c r="A135" s="45">
        <f t="shared" si="14"/>
        <v>43688</v>
      </c>
      <c r="B135" s="46">
        <f t="shared" si="13"/>
        <v>43688</v>
      </c>
      <c r="C135" s="47" t="str">
        <f>VLOOKUP(WEEKDAY(B135,1),Cal_Base!$A$2:$B$8,2)</f>
        <v>日</v>
      </c>
      <c r="D135" s="202" t="str">
        <f>IF(ISERROR(VLOOKUP(A135,Cal_Base!$A$11:$D$36,2,FALSE))," ",VLOOKUP(A135,Cal_Base!$A$11:$D$36,2,FALSE))</f>
        <v>祝</v>
      </c>
      <c r="E135" s="199" t="str">
        <f>IF(ISERROR(VLOOKUP(A135,Cal_Base!$A$11:$D$36,3,FALSE))," ",VLOOKUP(A135,Cal_Base!$A$11:$D$36,3,FALSE))</f>
        <v xml:space="preserve">山の日
</v>
      </c>
      <c r="F135" s="47">
        <f>IF(ISERROR(VLOOKUP(A135,Cal_Base!$A$11:$D$36,4,FALSE))," ",VLOOKUP(A135,Cal_Base!$A$11:$D$36,4,FALSE))</f>
        <v>1</v>
      </c>
      <c r="G135" s="106" t="str">
        <f t="shared" si="11"/>
        <v xml:space="preserve">山の日
</v>
      </c>
      <c r="H135" s="106" t="str">
        <f t="shared" si="12"/>
        <v/>
      </c>
      <c r="I135" s="106" t="str">
        <f t="shared" si="10"/>
        <v/>
      </c>
      <c r="K135" s="48"/>
      <c r="L135" s="48"/>
      <c r="M135" s="48"/>
      <c r="N135" s="48"/>
      <c r="O135" s="48"/>
      <c r="P135" s="48"/>
      <c r="Q135" s="48"/>
      <c r="R135" s="49"/>
      <c r="S135" s="48"/>
      <c r="T135" s="100"/>
      <c r="U135" s="48"/>
      <c r="V135" s="48"/>
    </row>
    <row r="136" spans="1:22" ht="22.5">
      <c r="A136" s="45">
        <f t="shared" si="14"/>
        <v>43689</v>
      </c>
      <c r="B136" s="46">
        <f t="shared" si="13"/>
        <v>43689</v>
      </c>
      <c r="C136" s="47" t="str">
        <f>VLOOKUP(WEEKDAY(B136,1),Cal_Base!$A$2:$B$8,2)</f>
        <v>月</v>
      </c>
      <c r="D136" s="202" t="str">
        <f>IF(ISERROR(VLOOKUP(A136,Cal_Base!$A$11:$D$36,2,FALSE))," ",VLOOKUP(A136,Cal_Base!$A$11:$D$36,2,FALSE))</f>
        <v>振</v>
      </c>
      <c r="E136" s="199" t="str">
        <f>IF(ISERROR(VLOOKUP(A136,Cal_Base!$A$11:$D$36,3,FALSE))," ",VLOOKUP(A136,Cal_Base!$A$11:$D$36,3,FALSE))</f>
        <v xml:space="preserve">（振替）
</v>
      </c>
      <c r="F136" s="47">
        <f>IF(ISERROR(VLOOKUP(A136,Cal_Base!$A$11:$D$36,4,FALSE))," ",VLOOKUP(A136,Cal_Base!$A$11:$D$36,4,FALSE))</f>
        <v>1</v>
      </c>
      <c r="G136" s="106" t="str">
        <f t="shared" si="11"/>
        <v xml:space="preserve">（振替）
</v>
      </c>
      <c r="H136" s="106" t="str">
        <f t="shared" si="12"/>
        <v/>
      </c>
      <c r="I136" s="106" t="str">
        <f t="shared" si="10"/>
        <v/>
      </c>
      <c r="K136" s="48"/>
      <c r="L136" s="48"/>
      <c r="M136" s="48"/>
      <c r="N136" s="48"/>
      <c r="O136" s="48"/>
      <c r="P136" s="48"/>
      <c r="Q136" s="48"/>
      <c r="R136" s="49"/>
      <c r="S136" s="48"/>
      <c r="T136" s="100"/>
      <c r="U136" s="48"/>
      <c r="V136" s="48"/>
    </row>
    <row r="137" spans="1:22">
      <c r="A137" s="45">
        <f t="shared" si="14"/>
        <v>43690</v>
      </c>
      <c r="B137" s="46">
        <f t="shared" si="13"/>
        <v>43690</v>
      </c>
      <c r="C137" s="47" t="str">
        <f>VLOOKUP(WEEKDAY(B137,1),Cal_Base!$A$2:$B$8,2)</f>
        <v>火</v>
      </c>
      <c r="D137" s="202" t="str">
        <f>IF(ISERROR(VLOOKUP(A137,Cal_Base!$A$11:$D$36,2,FALSE))," ",VLOOKUP(A137,Cal_Base!$A$11:$D$36,2,FALSE))</f>
        <v xml:space="preserve"> </v>
      </c>
      <c r="E137" s="199" t="str">
        <f>IF(ISERROR(VLOOKUP(A137,Cal_Base!$A$11:$D$36,3,FALSE))," ",VLOOKUP(A137,Cal_Base!$A$11:$D$36,3,FALSE))</f>
        <v xml:space="preserve"> </v>
      </c>
      <c r="F137" s="47" t="str">
        <f>IF(ISERROR(VLOOKUP(A137,Cal_Base!$A$11:$D$36,4,FALSE))," ",VLOOKUP(A137,Cal_Base!$A$11:$D$36,4,FALSE))</f>
        <v xml:space="preserve"> </v>
      </c>
      <c r="G137" s="106" t="str">
        <f t="shared" si="11"/>
        <v/>
      </c>
      <c r="H137" s="106" t="str">
        <f t="shared" si="12"/>
        <v/>
      </c>
      <c r="I137" s="106" t="str">
        <f t="shared" si="10"/>
        <v>新羽小中、新田小学校閉庁日</v>
      </c>
      <c r="K137" s="48"/>
      <c r="L137" s="48"/>
      <c r="M137" s="48"/>
      <c r="N137" s="48"/>
      <c r="O137" s="48"/>
      <c r="P137" s="48"/>
      <c r="Q137" s="48"/>
      <c r="R137" s="49" t="s">
        <v>651</v>
      </c>
      <c r="S137" s="48" t="s">
        <v>612</v>
      </c>
      <c r="T137" s="100" t="s">
        <v>652</v>
      </c>
      <c r="U137" s="48"/>
      <c r="V137" s="48"/>
    </row>
    <row r="138" spans="1:22">
      <c r="A138" s="45">
        <f t="shared" si="14"/>
        <v>43691</v>
      </c>
      <c r="B138" s="46">
        <f t="shared" si="13"/>
        <v>43691</v>
      </c>
      <c r="C138" s="47" t="str">
        <f>VLOOKUP(WEEKDAY(B138,1),Cal_Base!$A$2:$B$8,2)</f>
        <v>水</v>
      </c>
      <c r="D138" s="202" t="str">
        <f>IF(ISERROR(VLOOKUP(A138,Cal_Base!$A$11:$D$36,2,FALSE))," ",VLOOKUP(A138,Cal_Base!$A$11:$D$36,2,FALSE))</f>
        <v xml:space="preserve"> </v>
      </c>
      <c r="E138" s="199" t="str">
        <f>IF(ISERROR(VLOOKUP(A138,Cal_Base!$A$11:$D$36,3,FALSE))," ",VLOOKUP(A138,Cal_Base!$A$11:$D$36,3,FALSE))</f>
        <v xml:space="preserve"> </v>
      </c>
      <c r="F138" s="47" t="str">
        <f>IF(ISERROR(VLOOKUP(A138,Cal_Base!$A$11:$D$36,4,FALSE))," ",VLOOKUP(A138,Cal_Base!$A$11:$D$36,4,FALSE))</f>
        <v xml:space="preserve"> </v>
      </c>
      <c r="G138" s="106" t="str">
        <f t="shared" si="11"/>
        <v/>
      </c>
      <c r="H138" s="106" t="str">
        <f t="shared" si="12"/>
        <v/>
      </c>
      <c r="I138" s="106" t="str">
        <f t="shared" si="10"/>
        <v>新羽小中、新田小学校閉庁日</v>
      </c>
      <c r="K138" s="48"/>
      <c r="L138" s="48" t="s">
        <v>50</v>
      </c>
      <c r="M138" s="48"/>
      <c r="N138" s="48"/>
      <c r="O138" s="48"/>
      <c r="P138" s="48"/>
      <c r="Q138" s="48"/>
      <c r="R138" s="49" t="s">
        <v>651</v>
      </c>
      <c r="S138" s="48" t="s">
        <v>612</v>
      </c>
      <c r="T138" s="100" t="s">
        <v>652</v>
      </c>
      <c r="U138" s="48"/>
      <c r="V138" s="48"/>
    </row>
    <row r="139" spans="1:22">
      <c r="A139" s="45">
        <f t="shared" si="14"/>
        <v>43692</v>
      </c>
      <c r="B139" s="46">
        <f t="shared" si="13"/>
        <v>43692</v>
      </c>
      <c r="C139" s="47" t="str">
        <f>VLOOKUP(WEEKDAY(B139,1),Cal_Base!$A$2:$B$8,2)</f>
        <v>木</v>
      </c>
      <c r="D139" s="202" t="str">
        <f>IF(ISERROR(VLOOKUP(A139,Cal_Base!$A$11:$D$36,2,FALSE))," ",VLOOKUP(A139,Cal_Base!$A$11:$D$36,2,FALSE))</f>
        <v xml:space="preserve"> </v>
      </c>
      <c r="E139" s="199" t="str">
        <f>IF(ISERROR(VLOOKUP(A139,Cal_Base!$A$11:$D$36,3,FALSE))," ",VLOOKUP(A139,Cal_Base!$A$11:$D$36,3,FALSE))</f>
        <v xml:space="preserve"> </v>
      </c>
      <c r="F139" s="47" t="str">
        <f>IF(ISERROR(VLOOKUP(A139,Cal_Base!$A$11:$D$36,4,FALSE))," ",VLOOKUP(A139,Cal_Base!$A$11:$D$36,4,FALSE))</f>
        <v xml:space="preserve"> </v>
      </c>
      <c r="G139" s="106" t="str">
        <f t="shared" si="11"/>
        <v/>
      </c>
      <c r="H139" s="106" t="str">
        <f t="shared" si="12"/>
        <v/>
      </c>
      <c r="I139" s="106" t="str">
        <f t="shared" si="10"/>
        <v>新羽小中、新田小学校閉庁日</v>
      </c>
      <c r="K139" s="48"/>
      <c r="L139" s="48" t="s">
        <v>50</v>
      </c>
      <c r="M139" s="48"/>
      <c r="N139" s="48"/>
      <c r="O139" s="48"/>
      <c r="P139" s="48"/>
      <c r="Q139" s="48"/>
      <c r="R139" s="49" t="s">
        <v>651</v>
      </c>
      <c r="S139" s="48" t="s">
        <v>612</v>
      </c>
      <c r="T139" s="100" t="s">
        <v>652</v>
      </c>
      <c r="U139" s="48"/>
      <c r="V139" s="48"/>
    </row>
    <row r="140" spans="1:22">
      <c r="A140" s="45">
        <f t="shared" si="14"/>
        <v>43693</v>
      </c>
      <c r="B140" s="46">
        <f t="shared" si="13"/>
        <v>43693</v>
      </c>
      <c r="C140" s="47" t="str">
        <f>VLOOKUP(WEEKDAY(B140,1),Cal_Base!$A$2:$B$8,2)</f>
        <v>金</v>
      </c>
      <c r="D140" s="202" t="str">
        <f>IF(ISERROR(VLOOKUP(A140,Cal_Base!$A$11:$D$36,2,FALSE))," ",VLOOKUP(A140,Cal_Base!$A$11:$D$36,2,FALSE))</f>
        <v xml:space="preserve"> </v>
      </c>
      <c r="E140" s="199" t="str">
        <f>IF(ISERROR(VLOOKUP(A140,Cal_Base!$A$11:$D$36,3,FALSE))," ",VLOOKUP(A140,Cal_Base!$A$11:$D$36,3,FALSE))</f>
        <v xml:space="preserve"> </v>
      </c>
      <c r="F140" s="47" t="str">
        <f>IF(ISERROR(VLOOKUP(A140,Cal_Base!$A$11:$D$36,4,FALSE))," ",VLOOKUP(A140,Cal_Base!$A$11:$D$36,4,FALSE))</f>
        <v xml:space="preserve"> </v>
      </c>
      <c r="G140" s="106" t="str">
        <f t="shared" si="11"/>
        <v/>
      </c>
      <c r="H140" s="106" t="str">
        <f t="shared" si="12"/>
        <v/>
      </c>
      <c r="I140" s="106" t="str">
        <f t="shared" si="10"/>
        <v>新羽小中、新田小学校閉庁日</v>
      </c>
      <c r="K140" s="48"/>
      <c r="L140" s="48" t="s">
        <v>50</v>
      </c>
      <c r="M140" s="48"/>
      <c r="N140" s="48"/>
      <c r="O140" s="48"/>
      <c r="P140" s="48"/>
      <c r="Q140" s="48"/>
      <c r="R140" s="49" t="s">
        <v>651</v>
      </c>
      <c r="S140" s="48" t="s">
        <v>612</v>
      </c>
      <c r="T140" s="100" t="s">
        <v>652</v>
      </c>
      <c r="U140" s="48"/>
      <c r="V140" s="48"/>
    </row>
    <row r="141" spans="1:22" ht="29.25">
      <c r="A141" s="45">
        <f t="shared" si="14"/>
        <v>43694</v>
      </c>
      <c r="B141" s="46">
        <f t="shared" si="13"/>
        <v>43694</v>
      </c>
      <c r="C141" s="47" t="str">
        <f>VLOOKUP(WEEKDAY(B141,1),Cal_Base!$A$2:$B$8,2)</f>
        <v>土</v>
      </c>
      <c r="D141" s="202" t="str">
        <f>IF(ISERROR(VLOOKUP(A141,Cal_Base!$A$11:$D$36,2,FALSE))," ",VLOOKUP(A141,Cal_Base!$A$11:$D$36,2,FALSE))</f>
        <v xml:space="preserve"> </v>
      </c>
      <c r="E141" s="199" t="str">
        <f>IF(ISERROR(VLOOKUP(A141,Cal_Base!$A$11:$D$36,3,FALSE))," ",VLOOKUP(A141,Cal_Base!$A$11:$D$36,3,FALSE))</f>
        <v xml:space="preserve"> </v>
      </c>
      <c r="F141" s="47" t="str">
        <f>IF(ISERROR(VLOOKUP(A141,Cal_Base!$A$11:$D$36,4,FALSE))," ",VLOOKUP(A141,Cal_Base!$A$11:$D$36,4,FALSE))</f>
        <v xml:space="preserve"> </v>
      </c>
      <c r="G141" s="106" t="str">
        <f t="shared" si="11"/>
        <v xml:space="preserve">第28回新羽サマーフェスティバル
</v>
      </c>
      <c r="H141" s="106" t="str">
        <f t="shared" si="12"/>
        <v/>
      </c>
      <c r="I141" s="106" t="str">
        <f t="shared" si="10"/>
        <v/>
      </c>
      <c r="K141" s="48"/>
      <c r="L141" s="48" t="s">
        <v>246</v>
      </c>
      <c r="M141" s="48"/>
      <c r="N141" s="48"/>
      <c r="O141" s="48"/>
      <c r="P141" s="48"/>
      <c r="Q141" s="48"/>
      <c r="R141" s="49"/>
      <c r="S141" s="48"/>
      <c r="T141" s="100"/>
      <c r="U141" s="48"/>
      <c r="V141" s="48"/>
    </row>
    <row r="142" spans="1:22" ht="29.25">
      <c r="A142" s="45">
        <f t="shared" si="14"/>
        <v>43695</v>
      </c>
      <c r="B142" s="46">
        <f t="shared" si="13"/>
        <v>43695</v>
      </c>
      <c r="C142" s="47" t="str">
        <f>VLOOKUP(WEEKDAY(B142,1),Cal_Base!$A$2:$B$8,2)</f>
        <v>日</v>
      </c>
      <c r="D142" s="202" t="str">
        <f>IF(ISERROR(VLOOKUP(A142,Cal_Base!$A$11:$D$36,2,FALSE))," ",VLOOKUP(A142,Cal_Base!$A$11:$D$36,2,FALSE))</f>
        <v xml:space="preserve"> </v>
      </c>
      <c r="E142" s="199" t="str">
        <f>IF(ISERROR(VLOOKUP(A142,Cal_Base!$A$11:$D$36,3,FALSE))," ",VLOOKUP(A142,Cal_Base!$A$11:$D$36,3,FALSE))</f>
        <v xml:space="preserve"> </v>
      </c>
      <c r="F142" s="47" t="str">
        <f>IF(ISERROR(VLOOKUP(A142,Cal_Base!$A$11:$D$36,4,FALSE))," ",VLOOKUP(A142,Cal_Base!$A$11:$D$36,4,FALSE))</f>
        <v xml:space="preserve"> </v>
      </c>
      <c r="G142" s="106" t="str">
        <f t="shared" si="11"/>
        <v xml:space="preserve">サマーフェスティバル片付け
</v>
      </c>
      <c r="H142" s="106" t="str">
        <f t="shared" si="12"/>
        <v/>
      </c>
      <c r="I142" s="106" t="str">
        <f t="shared" si="10"/>
        <v/>
      </c>
      <c r="K142" s="48"/>
      <c r="L142" s="48" t="s">
        <v>247</v>
      </c>
      <c r="M142" s="48"/>
      <c r="N142" s="48"/>
      <c r="O142" s="48"/>
      <c r="P142" s="48"/>
      <c r="Q142" s="48"/>
      <c r="R142" s="49"/>
      <c r="S142" s="48"/>
      <c r="T142" s="100"/>
      <c r="U142" s="48"/>
      <c r="V142" s="48"/>
    </row>
    <row r="143" spans="1:22">
      <c r="A143" s="45">
        <f t="shared" si="14"/>
        <v>43696</v>
      </c>
      <c r="B143" s="46">
        <f t="shared" si="13"/>
        <v>43696</v>
      </c>
      <c r="C143" s="47" t="str">
        <f>VLOOKUP(WEEKDAY(B143,1),Cal_Base!$A$2:$B$8,2)</f>
        <v>月</v>
      </c>
      <c r="D143" s="202" t="str">
        <f>IF(ISERROR(VLOOKUP(A143,Cal_Base!$A$11:$D$36,2,FALSE))," ",VLOOKUP(A143,Cal_Base!$A$11:$D$36,2,FALSE))</f>
        <v xml:space="preserve"> </v>
      </c>
      <c r="E143" s="199" t="str">
        <f>IF(ISERROR(VLOOKUP(A143,Cal_Base!$A$11:$D$36,3,FALSE))," ",VLOOKUP(A143,Cal_Base!$A$11:$D$36,3,FALSE))</f>
        <v xml:space="preserve"> </v>
      </c>
      <c r="F143" s="47" t="str">
        <f>IF(ISERROR(VLOOKUP(A143,Cal_Base!$A$11:$D$36,4,FALSE))," ",VLOOKUP(A143,Cal_Base!$A$11:$D$36,4,FALSE))</f>
        <v xml:space="preserve"> </v>
      </c>
      <c r="G143" s="106" t="str">
        <f t="shared" si="11"/>
        <v/>
      </c>
      <c r="H143" s="106" t="str">
        <f t="shared" si="12"/>
        <v/>
      </c>
      <c r="I143" s="106" t="str">
        <f t="shared" si="10"/>
        <v/>
      </c>
      <c r="K143" s="48"/>
      <c r="L143" s="48"/>
      <c r="M143" s="48"/>
      <c r="N143" s="48"/>
      <c r="O143" s="48"/>
      <c r="P143" s="48"/>
      <c r="Q143" s="48"/>
      <c r="R143" s="49"/>
      <c r="S143" s="48"/>
      <c r="T143" s="100"/>
      <c r="U143" s="48"/>
      <c r="V143" s="48"/>
    </row>
    <row r="144" spans="1:22">
      <c r="A144" s="45">
        <f t="shared" si="14"/>
        <v>43697</v>
      </c>
      <c r="B144" s="46">
        <f t="shared" si="13"/>
        <v>43697</v>
      </c>
      <c r="C144" s="47" t="str">
        <f>VLOOKUP(WEEKDAY(B144,1),Cal_Base!$A$2:$B$8,2)</f>
        <v>火</v>
      </c>
      <c r="D144" s="202" t="str">
        <f>IF(ISERROR(VLOOKUP(A144,Cal_Base!$A$11:$D$36,2,FALSE))," ",VLOOKUP(A144,Cal_Base!$A$11:$D$36,2,FALSE))</f>
        <v xml:space="preserve"> </v>
      </c>
      <c r="E144" s="199" t="str">
        <f>IF(ISERROR(VLOOKUP(A144,Cal_Base!$A$11:$D$36,3,FALSE))," ",VLOOKUP(A144,Cal_Base!$A$11:$D$36,3,FALSE))</f>
        <v xml:space="preserve"> </v>
      </c>
      <c r="F144" s="47" t="str">
        <f>IF(ISERROR(VLOOKUP(A144,Cal_Base!$A$11:$D$36,4,FALSE))," ",VLOOKUP(A144,Cal_Base!$A$11:$D$36,4,FALSE))</f>
        <v xml:space="preserve"> </v>
      </c>
      <c r="G144" s="106" t="str">
        <f t="shared" si="11"/>
        <v/>
      </c>
      <c r="H144" s="106" t="str">
        <f t="shared" si="12"/>
        <v/>
      </c>
      <c r="I144" s="106" t="str">
        <f t="shared" si="10"/>
        <v/>
      </c>
      <c r="K144" s="48"/>
      <c r="L144" s="48"/>
      <c r="M144" s="48"/>
      <c r="N144" s="48"/>
      <c r="O144" s="48"/>
      <c r="P144" s="48"/>
      <c r="Q144" s="48"/>
      <c r="R144" s="49"/>
      <c r="S144" s="48"/>
      <c r="T144" s="100"/>
      <c r="U144" s="48"/>
      <c r="V144" s="48"/>
    </row>
    <row r="145" spans="1:22" ht="22.5">
      <c r="A145" s="45">
        <f t="shared" si="14"/>
        <v>43698</v>
      </c>
      <c r="B145" s="46">
        <f t="shared" si="13"/>
        <v>43698</v>
      </c>
      <c r="C145" s="47" t="str">
        <f>VLOOKUP(WEEKDAY(B145,1),Cal_Base!$A$2:$B$8,2)</f>
        <v>水</v>
      </c>
      <c r="D145" s="202" t="str">
        <f>IF(ISERROR(VLOOKUP(A145,Cal_Base!$A$11:$D$36,2,FALSE))," ",VLOOKUP(A145,Cal_Base!$A$11:$D$36,2,FALSE))</f>
        <v xml:space="preserve"> </v>
      </c>
      <c r="E145" s="199" t="str">
        <f>IF(ISERROR(VLOOKUP(A145,Cal_Base!$A$11:$D$36,3,FALSE))," ",VLOOKUP(A145,Cal_Base!$A$11:$D$36,3,FALSE))</f>
        <v xml:space="preserve"> </v>
      </c>
      <c r="F145" s="47" t="str">
        <f>IF(ISERROR(VLOOKUP(A145,Cal_Base!$A$11:$D$36,4,FALSE))," ",VLOOKUP(A145,Cal_Base!$A$11:$D$36,4,FALSE))</f>
        <v xml:space="preserve"> </v>
      </c>
      <c r="G145" s="106" t="str">
        <f t="shared" si="11"/>
        <v/>
      </c>
      <c r="H145" s="106" t="str">
        <f t="shared" si="12"/>
        <v xml:space="preserve">定例消防団・分団長会議
</v>
      </c>
      <c r="I145" s="106" t="str">
        <f t="shared" si="10"/>
        <v/>
      </c>
      <c r="K145" s="48"/>
      <c r="L145" s="48"/>
      <c r="M145" s="48" t="s">
        <v>245</v>
      </c>
      <c r="N145" s="48"/>
      <c r="O145" s="48"/>
      <c r="P145" s="48"/>
      <c r="Q145" s="48"/>
      <c r="R145" s="49"/>
      <c r="S145" s="48"/>
      <c r="T145" s="100"/>
      <c r="U145" s="48"/>
      <c r="V145" s="48"/>
    </row>
    <row r="146" spans="1:22">
      <c r="A146" s="45">
        <f t="shared" si="14"/>
        <v>43699</v>
      </c>
      <c r="B146" s="46">
        <f t="shared" si="13"/>
        <v>43699</v>
      </c>
      <c r="C146" s="47" t="str">
        <f>VLOOKUP(WEEKDAY(B146,1),Cal_Base!$A$2:$B$8,2)</f>
        <v>木</v>
      </c>
      <c r="D146" s="202" t="str">
        <f>IF(ISERROR(VLOOKUP(A146,Cal_Base!$A$11:$D$36,2,FALSE))," ",VLOOKUP(A146,Cal_Base!$A$11:$D$36,2,FALSE))</f>
        <v xml:space="preserve"> </v>
      </c>
      <c r="E146" s="199" t="str">
        <f>IF(ISERROR(VLOOKUP(A146,Cal_Base!$A$11:$D$36,3,FALSE))," ",VLOOKUP(A146,Cal_Base!$A$11:$D$36,3,FALSE))</f>
        <v xml:space="preserve"> </v>
      </c>
      <c r="F146" s="47" t="str">
        <f>IF(ISERROR(VLOOKUP(A146,Cal_Base!$A$11:$D$36,4,FALSE))," ",VLOOKUP(A146,Cal_Base!$A$11:$D$36,4,FALSE))</f>
        <v xml:space="preserve"> </v>
      </c>
      <c r="G146" s="106" t="str">
        <f t="shared" si="11"/>
        <v/>
      </c>
      <c r="H146" s="106" t="str">
        <f t="shared" si="12"/>
        <v/>
      </c>
      <c r="I146" s="106" t="str">
        <f t="shared" si="10"/>
        <v/>
      </c>
      <c r="K146" s="48"/>
      <c r="L146" s="48"/>
      <c r="M146" s="48"/>
      <c r="N146" s="48"/>
      <c r="O146" s="48"/>
      <c r="P146" s="48"/>
      <c r="Q146" s="48"/>
      <c r="R146" s="49"/>
      <c r="S146" s="48"/>
      <c r="T146" s="100"/>
      <c r="U146" s="48"/>
      <c r="V146" s="48"/>
    </row>
    <row r="147" spans="1:22" ht="19.5">
      <c r="A147" s="45">
        <f t="shared" si="14"/>
        <v>43700</v>
      </c>
      <c r="B147" s="46">
        <f t="shared" si="13"/>
        <v>43700</v>
      </c>
      <c r="C147" s="47" t="str">
        <f>VLOOKUP(WEEKDAY(B147,1),Cal_Base!$A$2:$B$8,2)</f>
        <v>金</v>
      </c>
      <c r="D147" s="202" t="str">
        <f>IF(ISERROR(VLOOKUP(A147,Cal_Base!$A$11:$D$36,2,FALSE))," ",VLOOKUP(A147,Cal_Base!$A$11:$D$36,2,FALSE))</f>
        <v xml:space="preserve"> </v>
      </c>
      <c r="E147" s="199" t="str">
        <f>IF(ISERROR(VLOOKUP(A147,Cal_Base!$A$11:$D$36,3,FALSE))," ",VLOOKUP(A147,Cal_Base!$A$11:$D$36,3,FALSE))</f>
        <v xml:space="preserve"> </v>
      </c>
      <c r="F147" s="47" t="str">
        <f>IF(ISERROR(VLOOKUP(A147,Cal_Base!$A$11:$D$36,4,FALSE))," ",VLOOKUP(A147,Cal_Base!$A$11:$D$36,4,FALSE))</f>
        <v xml:space="preserve"> </v>
      </c>
      <c r="G147" s="106" t="str">
        <f t="shared" si="11"/>
        <v>サマーフェスティバル慰労会</v>
      </c>
      <c r="H147" s="106" t="str">
        <f t="shared" si="12"/>
        <v/>
      </c>
      <c r="I147" s="106" t="str">
        <f t="shared" si="10"/>
        <v>横浜市小学校水泳大会</v>
      </c>
      <c r="K147" s="48"/>
      <c r="L147" s="48" t="s">
        <v>615</v>
      </c>
      <c r="M147" s="48"/>
      <c r="N147" s="48"/>
      <c r="O147" s="48"/>
      <c r="P147" s="48"/>
      <c r="Q147" s="48"/>
      <c r="R147" s="49" t="s">
        <v>563</v>
      </c>
      <c r="S147" s="48"/>
      <c r="T147" s="100"/>
      <c r="U147" s="48"/>
      <c r="V147" s="48"/>
    </row>
    <row r="148" spans="1:22">
      <c r="A148" s="45">
        <f t="shared" si="14"/>
        <v>43701</v>
      </c>
      <c r="B148" s="46">
        <f t="shared" si="13"/>
        <v>43701</v>
      </c>
      <c r="C148" s="47" t="str">
        <f>VLOOKUP(WEEKDAY(B148,1),Cal_Base!$A$2:$B$8,2)</f>
        <v>土</v>
      </c>
      <c r="D148" s="202" t="str">
        <f>IF(ISERROR(VLOOKUP(A148,Cal_Base!$A$11:$D$36,2,FALSE))," ",VLOOKUP(A148,Cal_Base!$A$11:$D$36,2,FALSE))</f>
        <v xml:space="preserve"> </v>
      </c>
      <c r="E148" s="199" t="str">
        <f>IF(ISERROR(VLOOKUP(A148,Cal_Base!$A$11:$D$36,3,FALSE))," ",VLOOKUP(A148,Cal_Base!$A$11:$D$36,3,FALSE))</f>
        <v xml:space="preserve"> </v>
      </c>
      <c r="F148" s="47" t="str">
        <f>IF(ISERROR(VLOOKUP(A148,Cal_Base!$A$11:$D$36,4,FALSE))," ",VLOOKUP(A148,Cal_Base!$A$11:$D$36,4,FALSE))</f>
        <v xml:space="preserve"> </v>
      </c>
      <c r="G148" s="106" t="str">
        <f t="shared" si="11"/>
        <v/>
      </c>
      <c r="H148" s="106" t="str">
        <f t="shared" si="12"/>
        <v/>
      </c>
      <c r="I148" s="106" t="str">
        <f t="shared" si="10"/>
        <v/>
      </c>
      <c r="K148" s="48"/>
      <c r="L148" s="48"/>
      <c r="M148" s="48"/>
      <c r="N148" s="48"/>
      <c r="O148" s="48"/>
      <c r="P148" s="48"/>
      <c r="Q148" s="48"/>
      <c r="R148" s="49"/>
      <c r="S148" s="48"/>
      <c r="T148" s="100"/>
      <c r="U148" s="48"/>
      <c r="V148" s="48"/>
    </row>
    <row r="149" spans="1:22" ht="33.75">
      <c r="A149" s="45">
        <f t="shared" si="14"/>
        <v>43702</v>
      </c>
      <c r="B149" s="46">
        <f t="shared" si="13"/>
        <v>43702</v>
      </c>
      <c r="C149" s="47" t="str">
        <f>VLOOKUP(WEEKDAY(B149,1),Cal_Base!$A$2:$B$8,2)</f>
        <v>日</v>
      </c>
      <c r="D149" s="202" t="str">
        <f>IF(ISERROR(VLOOKUP(A149,Cal_Base!$A$11:$D$36,2,FALSE))," ",VLOOKUP(A149,Cal_Base!$A$11:$D$36,2,FALSE))</f>
        <v xml:space="preserve"> </v>
      </c>
      <c r="E149" s="199" t="str">
        <f>IF(ISERROR(VLOOKUP(A149,Cal_Base!$A$11:$D$36,3,FALSE))," ",VLOOKUP(A149,Cal_Base!$A$11:$D$36,3,FALSE))</f>
        <v xml:space="preserve"> </v>
      </c>
      <c r="F149" s="47" t="str">
        <f>IF(ISERROR(VLOOKUP(A149,Cal_Base!$A$11:$D$36,4,FALSE))," ",VLOOKUP(A149,Cal_Base!$A$11:$D$36,4,FALSE))</f>
        <v xml:space="preserve"> </v>
      </c>
      <c r="G149" s="106" t="str">
        <f t="shared" si="11"/>
        <v xml:space="preserve">クリキタ役員会
区民大会相撲練習
</v>
      </c>
      <c r="H149" s="106" t="str">
        <f t="shared" si="12"/>
        <v/>
      </c>
      <c r="I149" s="106" t="str">
        <f t="shared" si="10"/>
        <v/>
      </c>
      <c r="K149" s="48"/>
      <c r="L149" s="48" t="s">
        <v>650</v>
      </c>
      <c r="M149" s="48"/>
      <c r="N149" s="48"/>
      <c r="O149" s="48"/>
      <c r="P149" s="48"/>
      <c r="Q149" s="48"/>
      <c r="R149" s="49"/>
      <c r="S149" s="48"/>
      <c r="T149" s="100"/>
      <c r="U149" s="48"/>
      <c r="V149" s="48"/>
    </row>
    <row r="150" spans="1:22">
      <c r="A150" s="45">
        <f t="shared" si="14"/>
        <v>43703</v>
      </c>
      <c r="B150" s="46">
        <f t="shared" si="13"/>
        <v>43703</v>
      </c>
      <c r="C150" s="47" t="str">
        <f>VLOOKUP(WEEKDAY(B150,1),Cal_Base!$A$2:$B$8,2)</f>
        <v>月</v>
      </c>
      <c r="D150" s="202" t="str">
        <f>IF(ISERROR(VLOOKUP(A150,Cal_Base!$A$11:$D$36,2,FALSE))," ",VLOOKUP(A150,Cal_Base!$A$11:$D$36,2,FALSE))</f>
        <v xml:space="preserve"> </v>
      </c>
      <c r="E150" s="199" t="str">
        <f>IF(ISERROR(VLOOKUP(A150,Cal_Base!$A$11:$D$36,3,FALSE))," ",VLOOKUP(A150,Cal_Base!$A$11:$D$36,3,FALSE))</f>
        <v xml:space="preserve"> </v>
      </c>
      <c r="F150" s="47" t="str">
        <f>IF(ISERROR(VLOOKUP(A150,Cal_Base!$A$11:$D$36,4,FALSE))," ",VLOOKUP(A150,Cal_Base!$A$11:$D$36,4,FALSE))</f>
        <v xml:space="preserve"> </v>
      </c>
      <c r="G150" s="106" t="str">
        <f t="shared" si="11"/>
        <v/>
      </c>
      <c r="H150" s="106" t="str">
        <f t="shared" si="12"/>
        <v/>
      </c>
      <c r="I150" s="106" t="str">
        <f t="shared" si="10"/>
        <v>新田小授業開始</v>
      </c>
      <c r="K150" s="48"/>
      <c r="L150" s="48"/>
      <c r="M150" s="48"/>
      <c r="N150" s="48"/>
      <c r="O150" s="48"/>
      <c r="P150" s="48"/>
      <c r="Q150" s="48"/>
      <c r="R150" s="49"/>
      <c r="S150" s="48"/>
      <c r="T150" s="100" t="s">
        <v>353</v>
      </c>
      <c r="U150" s="48"/>
      <c r="V150" s="48"/>
    </row>
    <row r="151" spans="1:22" ht="33.75">
      <c r="A151" s="45">
        <f t="shared" si="14"/>
        <v>43704</v>
      </c>
      <c r="B151" s="46">
        <f t="shared" si="13"/>
        <v>43704</v>
      </c>
      <c r="C151" s="47" t="str">
        <f>VLOOKUP(WEEKDAY(B151,1),Cal_Base!$A$2:$B$8,2)</f>
        <v>火</v>
      </c>
      <c r="D151" s="202" t="str">
        <f>IF(ISERROR(VLOOKUP(A151,Cal_Base!$A$11:$D$36,2,FALSE))," ",VLOOKUP(A151,Cal_Base!$A$11:$D$36,2,FALSE))</f>
        <v xml:space="preserve"> </v>
      </c>
      <c r="E151" s="199" t="str">
        <f>IF(ISERROR(VLOOKUP(A151,Cal_Base!$A$11:$D$36,3,FALSE))," ",VLOOKUP(A151,Cal_Base!$A$11:$D$36,3,FALSE))</f>
        <v xml:space="preserve"> </v>
      </c>
      <c r="F151" s="47" t="str">
        <f>IF(ISERROR(VLOOKUP(A151,Cal_Base!$A$11:$D$36,4,FALSE))," ",VLOOKUP(A151,Cal_Base!$A$11:$D$36,4,FALSE))</f>
        <v xml:space="preserve"> </v>
      </c>
      <c r="G151" s="106" t="str">
        <f t="shared" si="11"/>
        <v/>
      </c>
      <c r="H151" s="106" t="str">
        <f t="shared" si="12"/>
        <v/>
      </c>
      <c r="I151" s="106" t="str">
        <f t="shared" si="10"/>
        <v xml:space="preserve">新羽小授業開始
新羽中授業開始
</v>
      </c>
      <c r="K151" s="48"/>
      <c r="L151" s="48"/>
      <c r="M151" s="48"/>
      <c r="N151" s="48"/>
      <c r="O151" s="48"/>
      <c r="P151" s="48"/>
      <c r="Q151" s="48"/>
      <c r="R151" s="49" t="s">
        <v>561</v>
      </c>
      <c r="S151" s="48" t="s">
        <v>562</v>
      </c>
      <c r="T151" s="100"/>
      <c r="U151" s="48"/>
      <c r="V151" s="48"/>
    </row>
    <row r="152" spans="1:22" ht="22.5">
      <c r="A152" s="45">
        <f t="shared" si="14"/>
        <v>43705</v>
      </c>
      <c r="B152" s="46">
        <f t="shared" si="13"/>
        <v>43705</v>
      </c>
      <c r="C152" s="47" t="str">
        <f>VLOOKUP(WEEKDAY(B152,1),Cal_Base!$A$2:$B$8,2)</f>
        <v>水</v>
      </c>
      <c r="D152" s="202" t="str">
        <f>IF(ISERROR(VLOOKUP(A152,Cal_Base!$A$11:$D$36,2,FALSE))," ",VLOOKUP(A152,Cal_Base!$A$11:$D$36,2,FALSE))</f>
        <v xml:space="preserve"> </v>
      </c>
      <c r="E152" s="199" t="str">
        <f>IF(ISERROR(VLOOKUP(A152,Cal_Base!$A$11:$D$36,3,FALSE))," ",VLOOKUP(A152,Cal_Base!$A$11:$D$36,3,FALSE))</f>
        <v xml:space="preserve"> </v>
      </c>
      <c r="F152" s="47" t="str">
        <f>IF(ISERROR(VLOOKUP(A152,Cal_Base!$A$11:$D$36,4,FALSE))," ",VLOOKUP(A152,Cal_Base!$A$11:$D$36,4,FALSE))</f>
        <v xml:space="preserve"> </v>
      </c>
      <c r="G152" s="106" t="str">
        <f t="shared" si="11"/>
        <v xml:space="preserve">アフリカ開発会議
</v>
      </c>
      <c r="H152" s="106" t="str">
        <f t="shared" si="12"/>
        <v/>
      </c>
      <c r="I152" s="106" t="str">
        <f t="shared" si="10"/>
        <v>ダイニング28</v>
      </c>
      <c r="K152" s="48" t="s">
        <v>243</v>
      </c>
      <c r="L152" s="48"/>
      <c r="M152" s="48"/>
      <c r="N152" s="48"/>
      <c r="O152" s="48"/>
      <c r="P152" s="48"/>
      <c r="Q152" s="48"/>
      <c r="R152" s="49"/>
      <c r="S152" s="48"/>
      <c r="T152" s="100"/>
      <c r="U152" s="48"/>
      <c r="V152" s="48" t="s">
        <v>387</v>
      </c>
    </row>
    <row r="153" spans="1:22" ht="22.5">
      <c r="A153" s="45">
        <f t="shared" si="14"/>
        <v>43706</v>
      </c>
      <c r="B153" s="46">
        <f t="shared" si="13"/>
        <v>43706</v>
      </c>
      <c r="C153" s="47" t="str">
        <f>VLOOKUP(WEEKDAY(B153,1),Cal_Base!$A$2:$B$8,2)</f>
        <v>木</v>
      </c>
      <c r="D153" s="202" t="str">
        <f>IF(ISERROR(VLOOKUP(A153,Cal_Base!$A$11:$D$36,2,FALSE))," ",VLOOKUP(A153,Cal_Base!$A$11:$D$36,2,FALSE))</f>
        <v xml:space="preserve"> </v>
      </c>
      <c r="E153" s="199" t="str">
        <f>IF(ISERROR(VLOOKUP(A153,Cal_Base!$A$11:$D$36,3,FALSE))," ",VLOOKUP(A153,Cal_Base!$A$11:$D$36,3,FALSE))</f>
        <v xml:space="preserve"> </v>
      </c>
      <c r="F153" s="47" t="str">
        <f>IF(ISERROR(VLOOKUP(A153,Cal_Base!$A$11:$D$36,4,FALSE))," ",VLOOKUP(A153,Cal_Base!$A$11:$D$36,4,FALSE))</f>
        <v xml:space="preserve"> </v>
      </c>
      <c r="G153" s="106" t="str">
        <f t="shared" si="11"/>
        <v xml:space="preserve">アフリカ開発会議
</v>
      </c>
      <c r="H153" s="106" t="str">
        <f t="shared" si="12"/>
        <v/>
      </c>
      <c r="I153" s="106" t="str">
        <f t="shared" si="10"/>
        <v/>
      </c>
      <c r="K153" s="48" t="s">
        <v>243</v>
      </c>
      <c r="L153" s="48" t="s">
        <v>50</v>
      </c>
      <c r="M153" s="48"/>
      <c r="N153" s="48"/>
      <c r="O153" s="48"/>
      <c r="P153" s="48"/>
      <c r="Q153" s="48"/>
      <c r="R153" s="49"/>
      <c r="S153" s="48"/>
      <c r="T153" s="100"/>
      <c r="U153" s="48"/>
      <c r="V153" s="48"/>
    </row>
    <row r="154" spans="1:22" ht="22.5">
      <c r="A154" s="45">
        <f t="shared" si="14"/>
        <v>43707</v>
      </c>
      <c r="B154" s="46">
        <f t="shared" si="13"/>
        <v>43707</v>
      </c>
      <c r="C154" s="47" t="str">
        <f>VLOOKUP(WEEKDAY(B154,1),Cal_Base!$A$2:$B$8,2)</f>
        <v>金</v>
      </c>
      <c r="D154" s="202" t="str">
        <f>IF(ISERROR(VLOOKUP(A154,Cal_Base!$A$11:$D$36,2,FALSE))," ",VLOOKUP(A154,Cal_Base!$A$11:$D$36,2,FALSE))</f>
        <v xml:space="preserve"> </v>
      </c>
      <c r="E154" s="199" t="str">
        <f>IF(ISERROR(VLOOKUP(A154,Cal_Base!$A$11:$D$36,3,FALSE))," ",VLOOKUP(A154,Cal_Base!$A$11:$D$36,3,FALSE))</f>
        <v xml:space="preserve"> </v>
      </c>
      <c r="F154" s="47" t="str">
        <f>IF(ISERROR(VLOOKUP(A154,Cal_Base!$A$11:$D$36,4,FALSE))," ",VLOOKUP(A154,Cal_Base!$A$11:$D$36,4,FALSE))</f>
        <v xml:space="preserve"> </v>
      </c>
      <c r="G154" s="106" t="str">
        <f t="shared" si="11"/>
        <v xml:space="preserve">アフリカ開発会議
</v>
      </c>
      <c r="H154" s="106" t="str">
        <f t="shared" si="12"/>
        <v/>
      </c>
      <c r="I154" s="106" t="str">
        <f t="shared" si="10"/>
        <v xml:space="preserve">新羽小総合防災訓練
</v>
      </c>
      <c r="K154" s="48" t="s">
        <v>243</v>
      </c>
      <c r="L154" s="48" t="s">
        <v>50</v>
      </c>
      <c r="M154" s="48"/>
      <c r="N154" s="48"/>
      <c r="O154" s="48"/>
      <c r="P154" s="48"/>
      <c r="Q154" s="48"/>
      <c r="R154" s="49" t="s">
        <v>555</v>
      </c>
      <c r="S154" s="48"/>
      <c r="T154" s="100"/>
      <c r="U154" s="48"/>
      <c r="V154" s="48"/>
    </row>
    <row r="155" spans="1:22" ht="29.25">
      <c r="A155" s="45">
        <f t="shared" si="14"/>
        <v>43708</v>
      </c>
      <c r="B155" s="46">
        <f t="shared" si="13"/>
        <v>43708</v>
      </c>
      <c r="C155" s="47" t="str">
        <f>VLOOKUP(WEEKDAY(B155,1),Cal_Base!$A$2:$B$8,2)</f>
        <v>土</v>
      </c>
      <c r="D155" s="202" t="str">
        <f>IF(ISERROR(VLOOKUP(A155,Cal_Base!$A$11:$D$36,2,FALSE))," ",VLOOKUP(A155,Cal_Base!$A$11:$D$36,2,FALSE))</f>
        <v xml:space="preserve"> </v>
      </c>
      <c r="E155" s="199" t="str">
        <f>IF(ISERROR(VLOOKUP(A155,Cal_Base!$A$11:$D$36,3,FALSE))," ",VLOOKUP(A155,Cal_Base!$A$11:$D$36,3,FALSE))</f>
        <v xml:space="preserve"> </v>
      </c>
      <c r="F155" s="47" t="str">
        <f>IF(ISERROR(VLOOKUP(A155,Cal_Base!$A$11:$D$36,4,FALSE))," ",VLOOKUP(A155,Cal_Base!$A$11:$D$36,4,FALSE))</f>
        <v xml:space="preserve"> </v>
      </c>
      <c r="G155" s="106" t="str">
        <f t="shared" si="11"/>
        <v xml:space="preserve">第46回新羽地区健民祭全体会
</v>
      </c>
      <c r="H155" s="106" t="str">
        <f t="shared" si="12"/>
        <v/>
      </c>
      <c r="I155" s="106" t="str">
        <f t="shared" si="10"/>
        <v/>
      </c>
      <c r="K155" s="48"/>
      <c r="L155" s="48" t="s">
        <v>244</v>
      </c>
      <c r="M155" s="48"/>
      <c r="N155" s="48"/>
      <c r="O155" s="48"/>
      <c r="P155" s="48"/>
      <c r="Q155" s="48"/>
      <c r="R155" s="49"/>
      <c r="S155" s="48"/>
      <c r="T155" s="100"/>
      <c r="U155" s="48"/>
      <c r="V155" s="48"/>
    </row>
    <row r="156" spans="1:22" ht="33.75">
      <c r="A156" s="45">
        <f t="shared" si="14"/>
        <v>43709</v>
      </c>
      <c r="B156" s="46">
        <f t="shared" si="13"/>
        <v>43709</v>
      </c>
      <c r="C156" s="47" t="str">
        <f>VLOOKUP(WEEKDAY(B156,1),Cal_Base!$A$2:$B$8,2)</f>
        <v>日</v>
      </c>
      <c r="D156" s="202" t="str">
        <f>IF(ISERROR(VLOOKUP(A156,Cal_Base!$A$11:$D$36,2,FALSE))," ",VLOOKUP(A156,Cal_Base!$A$11:$D$36,2,FALSE))</f>
        <v xml:space="preserve"> </v>
      </c>
      <c r="E156" s="199" t="str">
        <f>IF(ISERROR(VLOOKUP(A156,Cal_Base!$A$11:$D$36,3,FALSE))," ",VLOOKUP(A156,Cal_Base!$A$11:$D$36,3,FALSE))</f>
        <v xml:space="preserve"> </v>
      </c>
      <c r="F156" s="47" t="str">
        <f>IF(ISERROR(VLOOKUP(A156,Cal_Base!$A$11:$D$36,4,FALSE))," ",VLOOKUP(A156,Cal_Base!$A$11:$D$36,4,FALSE))</f>
        <v xml:space="preserve"> </v>
      </c>
      <c r="G156" s="106" t="str">
        <f t="shared" si="11"/>
        <v xml:space="preserve">相撲練習
</v>
      </c>
      <c r="H156" s="106" t="str">
        <f t="shared" si="12"/>
        <v xml:space="preserve">港北区スポーツ推進委員全体研修会
</v>
      </c>
      <c r="I156" s="106" t="str">
        <f t="shared" si="10"/>
        <v/>
      </c>
      <c r="K156" s="48"/>
      <c r="L156" s="48" t="s">
        <v>242</v>
      </c>
      <c r="M156" s="48"/>
      <c r="N156" s="48"/>
      <c r="O156" s="48" t="s">
        <v>477</v>
      </c>
      <c r="P156" s="48"/>
      <c r="Q156" s="48"/>
      <c r="R156" s="49"/>
      <c r="S156" s="48"/>
      <c r="T156" s="100"/>
      <c r="U156" s="48"/>
      <c r="V156" s="48"/>
    </row>
    <row r="157" spans="1:22">
      <c r="A157" s="45">
        <f t="shared" si="14"/>
        <v>43710</v>
      </c>
      <c r="B157" s="46">
        <f t="shared" si="13"/>
        <v>43710</v>
      </c>
      <c r="C157" s="47" t="str">
        <f>VLOOKUP(WEEKDAY(B157,1),Cal_Base!$A$2:$B$8,2)</f>
        <v>月</v>
      </c>
      <c r="D157" s="202" t="str">
        <f>IF(ISERROR(VLOOKUP(A157,Cal_Base!$A$11:$D$36,2,FALSE))," ",VLOOKUP(A157,Cal_Base!$A$11:$D$36,2,FALSE))</f>
        <v xml:space="preserve"> </v>
      </c>
      <c r="E157" s="199" t="str">
        <f>IF(ISERROR(VLOOKUP(A157,Cal_Base!$A$11:$D$36,3,FALSE))," ",VLOOKUP(A157,Cal_Base!$A$11:$D$36,3,FALSE))</f>
        <v xml:space="preserve"> </v>
      </c>
      <c r="F157" s="47" t="str">
        <f>IF(ISERROR(VLOOKUP(A157,Cal_Base!$A$11:$D$36,4,FALSE))," ",VLOOKUP(A157,Cal_Base!$A$11:$D$36,4,FALSE))</f>
        <v xml:space="preserve"> </v>
      </c>
      <c r="G157" s="106" t="str">
        <f t="shared" si="11"/>
        <v/>
      </c>
      <c r="H157" s="106" t="str">
        <f t="shared" si="12"/>
        <v/>
      </c>
      <c r="I157" s="106" t="str">
        <f t="shared" si="10"/>
        <v/>
      </c>
      <c r="K157" s="48"/>
      <c r="L157" s="48"/>
      <c r="M157" s="48"/>
      <c r="N157" s="48"/>
      <c r="O157" s="48"/>
      <c r="P157" s="48"/>
      <c r="Q157" s="48"/>
      <c r="R157" s="49"/>
      <c r="S157" s="48"/>
      <c r="T157" s="100"/>
      <c r="U157" s="48"/>
      <c r="V157" s="48"/>
    </row>
    <row r="158" spans="1:22">
      <c r="A158" s="45">
        <f t="shared" si="14"/>
        <v>43711</v>
      </c>
      <c r="B158" s="46">
        <f t="shared" si="13"/>
        <v>43711</v>
      </c>
      <c r="C158" s="47" t="str">
        <f>VLOOKUP(WEEKDAY(B158,1),Cal_Base!$A$2:$B$8,2)</f>
        <v>火</v>
      </c>
      <c r="D158" s="202" t="str">
        <f>IF(ISERROR(VLOOKUP(A158,Cal_Base!$A$11:$D$36,2,FALSE))," ",VLOOKUP(A158,Cal_Base!$A$11:$D$36,2,FALSE))</f>
        <v xml:space="preserve"> </v>
      </c>
      <c r="E158" s="199" t="str">
        <f>IF(ISERROR(VLOOKUP(A158,Cal_Base!$A$11:$D$36,3,FALSE))," ",VLOOKUP(A158,Cal_Base!$A$11:$D$36,3,FALSE))</f>
        <v xml:space="preserve"> </v>
      </c>
      <c r="F158" s="47" t="str">
        <f>IF(ISERROR(VLOOKUP(A158,Cal_Base!$A$11:$D$36,4,FALSE))," ",VLOOKUP(A158,Cal_Base!$A$11:$D$36,4,FALSE))</f>
        <v xml:space="preserve"> </v>
      </c>
      <c r="G158" s="106" t="str">
        <f t="shared" si="11"/>
        <v/>
      </c>
      <c r="H158" s="106" t="str">
        <f t="shared" si="12"/>
        <v/>
      </c>
      <c r="I158" s="106" t="str">
        <f t="shared" si="10"/>
        <v/>
      </c>
      <c r="K158" s="48"/>
      <c r="L158" s="48"/>
      <c r="M158" s="48"/>
      <c r="N158" s="48"/>
      <c r="O158" s="48"/>
      <c r="P158" s="48"/>
      <c r="Q158" s="48"/>
      <c r="R158" s="49"/>
      <c r="S158" s="48"/>
      <c r="T158" s="100"/>
      <c r="U158" s="48"/>
      <c r="V158" s="48"/>
    </row>
    <row r="159" spans="1:22" ht="33.75">
      <c r="A159" s="45">
        <f t="shared" si="14"/>
        <v>43712</v>
      </c>
      <c r="B159" s="46">
        <f t="shared" si="13"/>
        <v>43712</v>
      </c>
      <c r="C159" s="47" t="str">
        <f>VLOOKUP(WEEKDAY(B159,1),Cal_Base!$A$2:$B$8,2)</f>
        <v>水</v>
      </c>
      <c r="D159" s="202" t="str">
        <f>IF(ISERROR(VLOOKUP(A159,Cal_Base!$A$11:$D$36,2,FALSE))," ",VLOOKUP(A159,Cal_Base!$A$11:$D$36,2,FALSE))</f>
        <v xml:space="preserve"> </v>
      </c>
      <c r="E159" s="199" t="str">
        <f>IF(ISERROR(VLOOKUP(A159,Cal_Base!$A$11:$D$36,3,FALSE))," ",VLOOKUP(A159,Cal_Base!$A$11:$D$36,3,FALSE))</f>
        <v xml:space="preserve"> </v>
      </c>
      <c r="F159" s="47" t="str">
        <f>IF(ISERROR(VLOOKUP(A159,Cal_Base!$A$11:$D$36,4,FALSE))," ",VLOOKUP(A159,Cal_Base!$A$11:$D$36,4,FALSE))</f>
        <v xml:space="preserve"> </v>
      </c>
      <c r="G159" s="106" t="str">
        <f t="shared" si="11"/>
        <v/>
      </c>
      <c r="H159" s="106" t="str">
        <f t="shared" si="12"/>
        <v xml:space="preserve">横浜市スポーツ推進委員連絡協議会
</v>
      </c>
      <c r="I159" s="106" t="str">
        <f t="shared" si="10"/>
        <v xml:space="preserve">新羽小４年野島宿泊体験学習
新羽中学校期末テスト
</v>
      </c>
      <c r="K159" s="48"/>
      <c r="L159" s="48"/>
      <c r="M159" s="48"/>
      <c r="N159" s="48"/>
      <c r="O159" s="48" t="s">
        <v>198</v>
      </c>
      <c r="P159" s="48"/>
      <c r="Q159" s="48"/>
      <c r="R159" s="49" t="s">
        <v>554</v>
      </c>
      <c r="S159" s="48" t="s">
        <v>556</v>
      </c>
      <c r="T159" s="100"/>
      <c r="U159" s="48"/>
      <c r="V159" s="48"/>
    </row>
    <row r="160" spans="1:22" ht="45">
      <c r="A160" s="45">
        <f t="shared" si="14"/>
        <v>43713</v>
      </c>
      <c r="B160" s="46">
        <f t="shared" si="13"/>
        <v>43713</v>
      </c>
      <c r="C160" s="47" t="str">
        <f>VLOOKUP(WEEKDAY(B160,1),Cal_Base!$A$2:$B$8,2)</f>
        <v>木</v>
      </c>
      <c r="D160" s="202" t="str">
        <f>IF(ISERROR(VLOOKUP(A160,Cal_Base!$A$11:$D$36,2,FALSE))," ",VLOOKUP(A160,Cal_Base!$A$11:$D$36,2,FALSE))</f>
        <v xml:space="preserve"> </v>
      </c>
      <c r="E160" s="199" t="str">
        <f>IF(ISERROR(VLOOKUP(A160,Cal_Base!$A$11:$D$36,3,FALSE))," ",VLOOKUP(A160,Cal_Base!$A$11:$D$36,3,FALSE))</f>
        <v xml:space="preserve"> </v>
      </c>
      <c r="F160" s="47" t="str">
        <f>IF(ISERROR(VLOOKUP(A160,Cal_Base!$A$11:$D$36,4,FALSE))," ",VLOOKUP(A160,Cal_Base!$A$11:$D$36,4,FALSE))</f>
        <v xml:space="preserve"> </v>
      </c>
      <c r="G160" s="106" t="str">
        <f t="shared" si="11"/>
        <v xml:space="preserve">新羽役員会
</v>
      </c>
      <c r="H160" s="106" t="str">
        <f t="shared" si="12"/>
        <v/>
      </c>
      <c r="I160" s="106" t="str">
        <f t="shared" si="10"/>
        <v xml:space="preserve">新羽小４年野島宿泊体験学習
新羽中学校期末テスト
ひっとプランウォーキング
</v>
      </c>
      <c r="K160" s="48"/>
      <c r="L160" s="48" t="s">
        <v>483</v>
      </c>
      <c r="M160" s="48"/>
      <c r="N160" s="48"/>
      <c r="O160" s="48"/>
      <c r="P160" s="48"/>
      <c r="Q160" s="48"/>
      <c r="R160" s="49" t="s">
        <v>553</v>
      </c>
      <c r="S160" s="48" t="s">
        <v>556</v>
      </c>
      <c r="T160" s="100"/>
      <c r="U160" s="48"/>
      <c r="V160" s="48" t="s">
        <v>625</v>
      </c>
    </row>
    <row r="161" spans="1:22" ht="33.75">
      <c r="A161" s="45">
        <f t="shared" si="14"/>
        <v>43714</v>
      </c>
      <c r="B161" s="46">
        <f t="shared" si="13"/>
        <v>43714</v>
      </c>
      <c r="C161" s="47" t="str">
        <f>VLOOKUP(WEEKDAY(B161,1),Cal_Base!$A$2:$B$8,2)</f>
        <v>金</v>
      </c>
      <c r="D161" s="202" t="str">
        <f>IF(ISERROR(VLOOKUP(A161,Cal_Base!$A$11:$D$36,2,FALSE))," ",VLOOKUP(A161,Cal_Base!$A$11:$D$36,2,FALSE))</f>
        <v xml:space="preserve"> </v>
      </c>
      <c r="E161" s="199" t="str">
        <f>IF(ISERROR(VLOOKUP(A161,Cal_Base!$A$11:$D$36,3,FALSE))," ",VLOOKUP(A161,Cal_Base!$A$11:$D$36,3,FALSE))</f>
        <v xml:space="preserve"> </v>
      </c>
      <c r="F161" s="47" t="str">
        <f>IF(ISERROR(VLOOKUP(A161,Cal_Base!$A$11:$D$36,4,FALSE))," ",VLOOKUP(A161,Cal_Base!$A$11:$D$36,4,FALSE))</f>
        <v xml:space="preserve"> </v>
      </c>
      <c r="G161" s="106" t="str">
        <f t="shared" si="11"/>
        <v xml:space="preserve">新羽理事会
</v>
      </c>
      <c r="H161" s="106" t="str">
        <f t="shared" si="12"/>
        <v xml:space="preserve">定例消防団・分団長会議
</v>
      </c>
      <c r="I161" s="106" t="str">
        <f t="shared" ref="I161:I224" si="15">R161&amp;S161&amp;T161&amp;U161&amp;V161</f>
        <v xml:space="preserve">新羽中学校期末テスト
カフェ・ド・らんらん
</v>
      </c>
      <c r="K161" s="48"/>
      <c r="L161" s="48" t="s">
        <v>211</v>
      </c>
      <c r="M161" s="48" t="s">
        <v>358</v>
      </c>
      <c r="N161" s="48"/>
      <c r="O161" s="48"/>
      <c r="P161" s="48"/>
      <c r="Q161" s="48"/>
      <c r="R161" s="49"/>
      <c r="S161" s="48" t="s">
        <v>556</v>
      </c>
      <c r="T161" s="100"/>
      <c r="U161" s="48"/>
      <c r="V161" s="48" t="s">
        <v>624</v>
      </c>
    </row>
    <row r="162" spans="1:22" ht="33.75">
      <c r="A162" s="45">
        <f t="shared" si="14"/>
        <v>43715</v>
      </c>
      <c r="B162" s="46">
        <f t="shared" si="13"/>
        <v>43715</v>
      </c>
      <c r="C162" s="47" t="str">
        <f>VLOOKUP(WEEKDAY(B162,1),Cal_Base!$A$2:$B$8,2)</f>
        <v>土</v>
      </c>
      <c r="D162" s="202" t="str">
        <f>IF(ISERROR(VLOOKUP(A162,Cal_Base!$A$11:$D$36,2,FALSE))," ",VLOOKUP(A162,Cal_Base!$A$11:$D$36,2,FALSE))</f>
        <v xml:space="preserve"> </v>
      </c>
      <c r="E162" s="199" t="str">
        <f>IF(ISERROR(VLOOKUP(A162,Cal_Base!$A$11:$D$36,3,FALSE))," ",VLOOKUP(A162,Cal_Base!$A$11:$D$36,3,FALSE))</f>
        <v xml:space="preserve"> </v>
      </c>
      <c r="F162" s="47" t="str">
        <f>IF(ISERROR(VLOOKUP(A162,Cal_Base!$A$11:$D$36,4,FALSE))," ",VLOOKUP(A162,Cal_Base!$A$11:$D$36,4,FALSE))</f>
        <v xml:space="preserve"> </v>
      </c>
      <c r="G162" s="106" t="str">
        <f t="shared" si="11"/>
        <v xml:space="preserve">南,大竹,中央,中之久保,自治会,北新羽役員会
</v>
      </c>
      <c r="H162" s="106" t="str">
        <f t="shared" si="12"/>
        <v/>
      </c>
      <c r="I162" s="106" t="str">
        <f t="shared" si="15"/>
        <v/>
      </c>
      <c r="K162" s="48"/>
      <c r="L162" s="48" t="s">
        <v>197</v>
      </c>
      <c r="M162" s="48"/>
      <c r="N162" s="48"/>
      <c r="O162" s="48"/>
      <c r="P162" s="48"/>
      <c r="Q162" s="48"/>
      <c r="R162" s="49"/>
      <c r="S162" s="48"/>
      <c r="T162" s="100"/>
      <c r="U162" s="48"/>
      <c r="V162" s="48"/>
    </row>
    <row r="163" spans="1:22" ht="45">
      <c r="A163" s="45">
        <f t="shared" si="14"/>
        <v>43716</v>
      </c>
      <c r="B163" s="46">
        <f t="shared" si="13"/>
        <v>43716</v>
      </c>
      <c r="C163" s="47" t="str">
        <f>VLOOKUP(WEEKDAY(B163,1),Cal_Base!$A$2:$B$8,2)</f>
        <v>日</v>
      </c>
      <c r="D163" s="202" t="str">
        <f>IF(ISERROR(VLOOKUP(A163,Cal_Base!$A$11:$D$36,2,FALSE))," ",VLOOKUP(A163,Cal_Base!$A$11:$D$36,2,FALSE))</f>
        <v xml:space="preserve"> </v>
      </c>
      <c r="E163" s="199" t="str">
        <f>IF(ISERROR(VLOOKUP(A163,Cal_Base!$A$11:$D$36,3,FALSE))," ",VLOOKUP(A163,Cal_Base!$A$11:$D$36,3,FALSE))</f>
        <v xml:space="preserve"> </v>
      </c>
      <c r="F163" s="47" t="str">
        <f>IF(ISERROR(VLOOKUP(A163,Cal_Base!$A$11:$D$36,4,FALSE))," ",VLOOKUP(A163,Cal_Base!$A$11:$D$36,4,FALSE))</f>
        <v xml:space="preserve"> </v>
      </c>
      <c r="G163" s="106" t="str">
        <f t="shared" si="11"/>
        <v xml:space="preserve">健民祭準備
港北区民相撲大会
</v>
      </c>
      <c r="H163" s="106" t="str">
        <f t="shared" si="12"/>
        <v xml:space="preserve">港北区スポーツ推進委員全体研修会(仮)
横浜市青少年指導員研修会
</v>
      </c>
      <c r="I163" s="106" t="str">
        <f t="shared" si="15"/>
        <v/>
      </c>
      <c r="K163" s="48"/>
      <c r="L163" s="48" t="s">
        <v>241</v>
      </c>
      <c r="M163" s="48"/>
      <c r="N163" s="48"/>
      <c r="O163" s="48" t="s">
        <v>552</v>
      </c>
      <c r="P163" s="48" t="s">
        <v>649</v>
      </c>
      <c r="Q163" s="48"/>
      <c r="R163" s="49"/>
      <c r="S163" s="48"/>
      <c r="T163" s="100"/>
      <c r="U163" s="48"/>
      <c r="V163" s="48"/>
    </row>
    <row r="164" spans="1:22">
      <c r="A164" s="45">
        <f t="shared" si="14"/>
        <v>43717</v>
      </c>
      <c r="B164" s="46">
        <f t="shared" si="13"/>
        <v>43717</v>
      </c>
      <c r="C164" s="47" t="str">
        <f>VLOOKUP(WEEKDAY(B164,1),Cal_Base!$A$2:$B$8,2)</f>
        <v>月</v>
      </c>
      <c r="D164" s="202" t="str">
        <f>IF(ISERROR(VLOOKUP(A164,Cal_Base!$A$11:$D$36,2,FALSE))," ",VLOOKUP(A164,Cal_Base!$A$11:$D$36,2,FALSE))</f>
        <v xml:space="preserve"> </v>
      </c>
      <c r="E164" s="199" t="str">
        <f>IF(ISERROR(VLOOKUP(A164,Cal_Base!$A$11:$D$36,3,FALSE))," ",VLOOKUP(A164,Cal_Base!$A$11:$D$36,3,FALSE))</f>
        <v xml:space="preserve"> </v>
      </c>
      <c r="F164" s="47" t="str">
        <f>IF(ISERROR(VLOOKUP(A164,Cal_Base!$A$11:$D$36,4,FALSE))," ",VLOOKUP(A164,Cal_Base!$A$11:$D$36,4,FALSE))</f>
        <v xml:space="preserve"> </v>
      </c>
      <c r="G164" s="106" t="str">
        <f t="shared" si="11"/>
        <v/>
      </c>
      <c r="H164" s="106" t="str">
        <f t="shared" si="12"/>
        <v/>
      </c>
      <c r="I164" s="106" t="str">
        <f t="shared" si="15"/>
        <v/>
      </c>
      <c r="K164" s="48"/>
      <c r="L164" s="48"/>
      <c r="M164" s="48"/>
      <c r="N164" s="48"/>
      <c r="O164" s="48"/>
      <c r="P164" s="48"/>
      <c r="Q164" s="48"/>
      <c r="R164" s="49"/>
      <c r="S164" s="48"/>
      <c r="T164" s="100"/>
      <c r="U164" s="48"/>
      <c r="V164" s="48"/>
    </row>
    <row r="165" spans="1:22" ht="33.75">
      <c r="A165" s="45">
        <f t="shared" si="14"/>
        <v>43718</v>
      </c>
      <c r="B165" s="46">
        <f t="shared" si="13"/>
        <v>43718</v>
      </c>
      <c r="C165" s="47" t="str">
        <f>VLOOKUP(WEEKDAY(B165,1),Cal_Base!$A$2:$B$8,2)</f>
        <v>火</v>
      </c>
      <c r="D165" s="202" t="str">
        <f>IF(ISERROR(VLOOKUP(A165,Cal_Base!$A$11:$D$36,2,FALSE))," ",VLOOKUP(A165,Cal_Base!$A$11:$D$36,2,FALSE))</f>
        <v xml:space="preserve"> </v>
      </c>
      <c r="E165" s="199" t="str">
        <f>IF(ISERROR(VLOOKUP(A165,Cal_Base!$A$11:$D$36,3,FALSE))," ",VLOOKUP(A165,Cal_Base!$A$11:$D$36,3,FALSE))</f>
        <v xml:space="preserve"> </v>
      </c>
      <c r="F165" s="47" t="str">
        <f>IF(ISERROR(VLOOKUP(A165,Cal_Base!$A$11:$D$36,4,FALSE))," ",VLOOKUP(A165,Cal_Base!$A$11:$D$36,4,FALSE))</f>
        <v xml:space="preserve"> </v>
      </c>
      <c r="G165" s="106" t="str">
        <f t="shared" si="11"/>
        <v/>
      </c>
      <c r="H165" s="106" t="str">
        <f t="shared" si="12"/>
        <v xml:space="preserve">定例消防団・分団長会議
区青指協会長会
</v>
      </c>
      <c r="I165" s="106" t="str">
        <f t="shared" si="15"/>
        <v>たんぽぽにっぱ</v>
      </c>
      <c r="K165" s="48"/>
      <c r="L165" s="48"/>
      <c r="M165" s="48" t="s">
        <v>177</v>
      </c>
      <c r="N165" s="48"/>
      <c r="O165" s="48"/>
      <c r="P165" s="48" t="s">
        <v>361</v>
      </c>
      <c r="Q165" s="48"/>
      <c r="R165" s="49"/>
      <c r="S165" s="48"/>
      <c r="T165" s="100"/>
      <c r="U165" s="48"/>
      <c r="V165" s="48" t="s">
        <v>381</v>
      </c>
    </row>
    <row r="166" spans="1:22" ht="22.5">
      <c r="A166" s="45">
        <f t="shared" si="14"/>
        <v>43719</v>
      </c>
      <c r="B166" s="46">
        <f t="shared" si="13"/>
        <v>43719</v>
      </c>
      <c r="C166" s="47" t="str">
        <f>VLOOKUP(WEEKDAY(B166,1),Cal_Base!$A$2:$B$8,2)</f>
        <v>水</v>
      </c>
      <c r="D166" s="202" t="str">
        <f>IF(ISERROR(VLOOKUP(A166,Cal_Base!$A$11:$D$36,2,FALSE))," ",VLOOKUP(A166,Cal_Base!$A$11:$D$36,2,FALSE))</f>
        <v xml:space="preserve"> </v>
      </c>
      <c r="E166" s="199" t="str">
        <f>IF(ISERROR(VLOOKUP(A166,Cal_Base!$A$11:$D$36,3,FALSE))," ",VLOOKUP(A166,Cal_Base!$A$11:$D$36,3,FALSE))</f>
        <v xml:space="preserve"> </v>
      </c>
      <c r="F166" s="47" t="str">
        <f>IF(ISERROR(VLOOKUP(A166,Cal_Base!$A$11:$D$36,4,FALSE))," ",VLOOKUP(A166,Cal_Base!$A$11:$D$36,4,FALSE))</f>
        <v xml:space="preserve"> </v>
      </c>
      <c r="G166" s="106" t="str">
        <f t="shared" si="11"/>
        <v/>
      </c>
      <c r="H166" s="106" t="str">
        <f t="shared" si="12"/>
        <v xml:space="preserve">新羽青指協定例会
</v>
      </c>
      <c r="I166" s="106" t="str">
        <f t="shared" si="15"/>
        <v/>
      </c>
      <c r="K166" s="48"/>
      <c r="L166" s="48"/>
      <c r="M166" s="48"/>
      <c r="N166" s="48"/>
      <c r="O166" s="48"/>
      <c r="P166" s="48" t="s">
        <v>470</v>
      </c>
      <c r="Q166" s="48"/>
      <c r="R166" s="49"/>
      <c r="S166" s="48"/>
      <c r="T166" s="100"/>
      <c r="U166" s="48"/>
      <c r="V166" s="48"/>
    </row>
    <row r="167" spans="1:22" ht="22.5">
      <c r="A167" s="45">
        <f t="shared" si="14"/>
        <v>43720</v>
      </c>
      <c r="B167" s="46">
        <f t="shared" si="13"/>
        <v>43720</v>
      </c>
      <c r="C167" s="47" t="str">
        <f>VLOOKUP(WEEKDAY(B167,1),Cal_Base!$A$2:$B$8,2)</f>
        <v>木</v>
      </c>
      <c r="D167" s="202" t="str">
        <f>IF(ISERROR(VLOOKUP(A167,Cal_Base!$A$11:$D$36,2,FALSE))," ",VLOOKUP(A167,Cal_Base!$A$11:$D$36,2,FALSE))</f>
        <v xml:space="preserve"> </v>
      </c>
      <c r="E167" s="199" t="str">
        <f>IF(ISERROR(VLOOKUP(A167,Cal_Base!$A$11:$D$36,3,FALSE))," ",VLOOKUP(A167,Cal_Base!$A$11:$D$36,3,FALSE))</f>
        <v xml:space="preserve"> </v>
      </c>
      <c r="F167" s="47" t="str">
        <f>IF(ISERROR(VLOOKUP(A167,Cal_Base!$A$11:$D$36,4,FALSE))," ",VLOOKUP(A167,Cal_Base!$A$11:$D$36,4,FALSE))</f>
        <v xml:space="preserve"> </v>
      </c>
      <c r="G167" s="106" t="str">
        <f t="shared" si="11"/>
        <v xml:space="preserve">大新羽音頭練習
</v>
      </c>
      <c r="H167" s="106" t="str">
        <f t="shared" si="12"/>
        <v/>
      </c>
      <c r="I167" s="106" t="str">
        <f t="shared" si="15"/>
        <v/>
      </c>
      <c r="K167" s="48"/>
      <c r="L167" s="48" t="s">
        <v>219</v>
      </c>
      <c r="M167" s="48"/>
      <c r="N167" s="48"/>
      <c r="O167" s="48"/>
      <c r="P167" s="48"/>
      <c r="Q167" s="48"/>
      <c r="R167" s="49"/>
      <c r="S167" s="48"/>
      <c r="T167" s="100"/>
      <c r="U167" s="48"/>
      <c r="V167" s="48"/>
    </row>
    <row r="168" spans="1:22">
      <c r="A168" s="45">
        <f t="shared" si="14"/>
        <v>43721</v>
      </c>
      <c r="B168" s="46">
        <f t="shared" si="13"/>
        <v>43721</v>
      </c>
      <c r="C168" s="47" t="str">
        <f>VLOOKUP(WEEKDAY(B168,1),Cal_Base!$A$2:$B$8,2)</f>
        <v>金</v>
      </c>
      <c r="D168" s="202" t="str">
        <f>IF(ISERROR(VLOOKUP(A168,Cal_Base!$A$11:$D$36,2,FALSE))," ",VLOOKUP(A168,Cal_Base!$A$11:$D$36,2,FALSE))</f>
        <v xml:space="preserve"> </v>
      </c>
      <c r="E168" s="199" t="str">
        <f>IF(ISERROR(VLOOKUP(A168,Cal_Base!$A$11:$D$36,3,FALSE))," ",VLOOKUP(A168,Cal_Base!$A$11:$D$36,3,FALSE))</f>
        <v xml:space="preserve"> </v>
      </c>
      <c r="F168" s="47" t="str">
        <f>IF(ISERROR(VLOOKUP(A168,Cal_Base!$A$11:$D$36,4,FALSE))," ",VLOOKUP(A168,Cal_Base!$A$11:$D$36,4,FALSE))</f>
        <v xml:space="preserve"> </v>
      </c>
      <c r="G168" s="106" t="str">
        <f t="shared" si="11"/>
        <v/>
      </c>
      <c r="H168" s="106" t="str">
        <f t="shared" si="12"/>
        <v>区民生児童委員会長会</v>
      </c>
      <c r="I168" s="106" t="str">
        <f t="shared" si="15"/>
        <v/>
      </c>
      <c r="K168" s="48"/>
      <c r="L168" s="48"/>
      <c r="M168" s="48"/>
      <c r="N168" s="48" t="s">
        <v>457</v>
      </c>
      <c r="O168" s="48"/>
      <c r="P168" s="48"/>
      <c r="Q168" s="48"/>
      <c r="R168" s="49"/>
      <c r="S168" s="48"/>
      <c r="T168" s="100"/>
      <c r="U168" s="48"/>
      <c r="V168" s="48"/>
    </row>
    <row r="169" spans="1:22" ht="33.75">
      <c r="A169" s="45">
        <f t="shared" si="14"/>
        <v>43722</v>
      </c>
      <c r="B169" s="46">
        <f t="shared" si="13"/>
        <v>43722</v>
      </c>
      <c r="C169" s="47" t="str">
        <f>VLOOKUP(WEEKDAY(B169,1),Cal_Base!$A$2:$B$8,2)</f>
        <v>土</v>
      </c>
      <c r="D169" s="202" t="str">
        <f>IF(ISERROR(VLOOKUP(A169,Cal_Base!$A$11:$D$36,2,FALSE))," ",VLOOKUP(A169,Cal_Base!$A$11:$D$36,2,FALSE))</f>
        <v xml:space="preserve"> </v>
      </c>
      <c r="E169" s="199" t="str">
        <f>IF(ISERROR(VLOOKUP(A169,Cal_Base!$A$11:$D$36,3,FALSE))," ",VLOOKUP(A169,Cal_Base!$A$11:$D$36,3,FALSE))</f>
        <v xml:space="preserve"> </v>
      </c>
      <c r="F169" s="47" t="str">
        <f>IF(ISERROR(VLOOKUP(A169,Cal_Base!$A$11:$D$36,4,FALSE))," ",VLOOKUP(A169,Cal_Base!$A$11:$D$36,4,FALSE))</f>
        <v xml:space="preserve"> </v>
      </c>
      <c r="G169" s="106" t="str">
        <f t="shared" si="11"/>
        <v xml:space="preserve">新羽町連合町内会敬老の集い前日準備
</v>
      </c>
      <c r="H169" s="106" t="str">
        <f t="shared" si="12"/>
        <v/>
      </c>
      <c r="I169" s="106" t="str">
        <f t="shared" si="15"/>
        <v/>
      </c>
      <c r="K169" s="48"/>
      <c r="L169" s="48" t="s">
        <v>240</v>
      </c>
      <c r="M169" s="48"/>
      <c r="N169" s="48"/>
      <c r="O169" s="48"/>
      <c r="P169" s="48"/>
      <c r="Q169" s="48"/>
      <c r="R169" s="49"/>
      <c r="S169" s="48"/>
      <c r="T169" s="100"/>
      <c r="U169" s="48"/>
      <c r="V169" s="48"/>
    </row>
    <row r="170" spans="1:22" ht="29.25">
      <c r="A170" s="45">
        <f t="shared" si="14"/>
        <v>43723</v>
      </c>
      <c r="B170" s="46">
        <f t="shared" si="13"/>
        <v>43723</v>
      </c>
      <c r="C170" s="47" t="str">
        <f>VLOOKUP(WEEKDAY(B170,1),Cal_Base!$A$2:$B$8,2)</f>
        <v>日</v>
      </c>
      <c r="D170" s="202" t="str">
        <f>IF(ISERROR(VLOOKUP(A170,Cal_Base!$A$11:$D$36,2,FALSE))," ",VLOOKUP(A170,Cal_Base!$A$11:$D$36,2,FALSE))</f>
        <v xml:space="preserve"> </v>
      </c>
      <c r="E170" s="199" t="str">
        <f>IF(ISERROR(VLOOKUP(A170,Cal_Base!$A$11:$D$36,3,FALSE))," ",VLOOKUP(A170,Cal_Base!$A$11:$D$36,3,FALSE))</f>
        <v xml:space="preserve"> </v>
      </c>
      <c r="F170" s="47" t="str">
        <f>IF(ISERROR(VLOOKUP(A170,Cal_Base!$A$11:$D$36,4,FALSE))," ",VLOOKUP(A170,Cal_Base!$A$11:$D$36,4,FALSE))</f>
        <v xml:space="preserve"> </v>
      </c>
      <c r="G170" s="106" t="str">
        <f t="shared" si="11"/>
        <v xml:space="preserve">新羽町連合町内会敬老の集い
</v>
      </c>
      <c r="H170" s="106" t="str">
        <f t="shared" si="12"/>
        <v/>
      </c>
      <c r="I170" s="106" t="str">
        <f t="shared" si="15"/>
        <v/>
      </c>
      <c r="K170" s="48"/>
      <c r="L170" s="48" t="s">
        <v>205</v>
      </c>
      <c r="M170" s="48"/>
      <c r="N170" s="48"/>
      <c r="O170" s="48"/>
      <c r="P170" s="48"/>
      <c r="Q170" s="48"/>
      <c r="R170" s="49"/>
      <c r="S170" s="48"/>
      <c r="T170" s="100"/>
      <c r="U170" s="48"/>
      <c r="V170" s="48"/>
    </row>
    <row r="171" spans="1:22" ht="33.75">
      <c r="A171" s="45">
        <f t="shared" si="14"/>
        <v>43724</v>
      </c>
      <c r="B171" s="46">
        <f t="shared" si="13"/>
        <v>43724</v>
      </c>
      <c r="C171" s="47" t="str">
        <f>VLOOKUP(WEEKDAY(B171,1),Cal_Base!$A$2:$B$8,2)</f>
        <v>月</v>
      </c>
      <c r="D171" s="202" t="str">
        <f>IF(ISERROR(VLOOKUP(A171,Cal_Base!$A$11:$D$36,2,FALSE))," ",VLOOKUP(A171,Cal_Base!$A$11:$D$36,2,FALSE))</f>
        <v>祝</v>
      </c>
      <c r="E171" s="199" t="str">
        <f>IF(ISERROR(VLOOKUP(A171,Cal_Base!$A$11:$D$36,3,FALSE))," ",VLOOKUP(A171,Cal_Base!$A$11:$D$36,3,FALSE))</f>
        <v xml:space="preserve">敬老の日
</v>
      </c>
      <c r="F171" s="47">
        <f>IF(ISERROR(VLOOKUP(A171,Cal_Base!$A$11:$D$36,4,FALSE))," ",VLOOKUP(A171,Cal_Base!$A$11:$D$36,4,FALSE))</f>
        <v>1</v>
      </c>
      <c r="G171" s="106" t="str">
        <f t="shared" si="11"/>
        <v xml:space="preserve">敬老の日
敬老の日
</v>
      </c>
      <c r="H171" s="106" t="str">
        <f t="shared" si="12"/>
        <v/>
      </c>
      <c r="I171" s="106" t="str">
        <f t="shared" si="15"/>
        <v>たんぽぽきたにっぱ</v>
      </c>
      <c r="K171" s="48"/>
      <c r="L171" s="48" t="s">
        <v>239</v>
      </c>
      <c r="M171" s="48"/>
      <c r="N171" s="48"/>
      <c r="O171" s="48"/>
      <c r="P171" s="48"/>
      <c r="Q171" s="48"/>
      <c r="R171" s="49"/>
      <c r="S171" s="48"/>
      <c r="T171" s="100"/>
      <c r="U171" s="48"/>
      <c r="V171" s="48" t="s">
        <v>99</v>
      </c>
    </row>
    <row r="172" spans="1:22">
      <c r="A172" s="45">
        <f t="shared" si="14"/>
        <v>43725</v>
      </c>
      <c r="B172" s="46">
        <f t="shared" si="13"/>
        <v>43725</v>
      </c>
      <c r="C172" s="47" t="str">
        <f>VLOOKUP(WEEKDAY(B172,1),Cal_Base!$A$2:$B$8,2)</f>
        <v>火</v>
      </c>
      <c r="D172" s="202" t="str">
        <f>IF(ISERROR(VLOOKUP(A172,Cal_Base!$A$11:$D$36,2,FALSE))," ",VLOOKUP(A172,Cal_Base!$A$11:$D$36,2,FALSE))</f>
        <v xml:space="preserve"> </v>
      </c>
      <c r="E172" s="199" t="str">
        <f>IF(ISERROR(VLOOKUP(A172,Cal_Base!$A$11:$D$36,3,FALSE))," ",VLOOKUP(A172,Cal_Base!$A$11:$D$36,3,FALSE))</f>
        <v xml:space="preserve"> </v>
      </c>
      <c r="F172" s="47" t="str">
        <f>IF(ISERROR(VLOOKUP(A172,Cal_Base!$A$11:$D$36,4,FALSE))," ",VLOOKUP(A172,Cal_Base!$A$11:$D$36,4,FALSE))</f>
        <v xml:space="preserve"> </v>
      </c>
      <c r="G172" s="106" t="str">
        <f t="shared" si="11"/>
        <v/>
      </c>
      <c r="H172" s="106" t="str">
        <f t="shared" si="12"/>
        <v/>
      </c>
      <c r="I172" s="106" t="str">
        <f t="shared" si="15"/>
        <v/>
      </c>
      <c r="K172" s="48"/>
      <c r="L172" s="48"/>
      <c r="M172" s="48"/>
      <c r="N172" s="48"/>
      <c r="O172" s="48"/>
      <c r="P172" s="48"/>
      <c r="Q172" s="48"/>
      <c r="R172" s="49"/>
      <c r="S172" s="48"/>
      <c r="T172" s="100"/>
      <c r="U172" s="48"/>
      <c r="V172" s="48"/>
    </row>
    <row r="173" spans="1:22" ht="45">
      <c r="A173" s="45">
        <f t="shared" si="14"/>
        <v>43726</v>
      </c>
      <c r="B173" s="46">
        <f t="shared" si="13"/>
        <v>43726</v>
      </c>
      <c r="C173" s="47" t="str">
        <f>VLOOKUP(WEEKDAY(B173,1),Cal_Base!$A$2:$B$8,2)</f>
        <v>水</v>
      </c>
      <c r="D173" s="202" t="str">
        <f>IF(ISERROR(VLOOKUP(A173,Cal_Base!$A$11:$D$36,2,FALSE))," ",VLOOKUP(A173,Cal_Base!$A$11:$D$36,2,FALSE))</f>
        <v xml:space="preserve"> </v>
      </c>
      <c r="E173" s="199" t="str">
        <f>IF(ISERROR(VLOOKUP(A173,Cal_Base!$A$11:$D$36,3,FALSE))," ",VLOOKUP(A173,Cal_Base!$A$11:$D$36,3,FALSE))</f>
        <v xml:space="preserve"> </v>
      </c>
      <c r="F173" s="47" t="str">
        <f>IF(ISERROR(VLOOKUP(A173,Cal_Base!$A$11:$D$36,4,FALSE))," ",VLOOKUP(A173,Cal_Base!$A$11:$D$36,4,FALSE))</f>
        <v xml:space="preserve"> </v>
      </c>
      <c r="G173" s="106" t="str">
        <f t="shared" si="11"/>
        <v/>
      </c>
      <c r="H173" s="106" t="str">
        <f t="shared" si="12"/>
        <v xml:space="preserve">主任児童連絡会
区スポ進委員会長会
区青指広報委員会
</v>
      </c>
      <c r="I173" s="106" t="str">
        <f t="shared" si="15"/>
        <v/>
      </c>
      <c r="K173" s="48"/>
      <c r="L173" s="48"/>
      <c r="M173" s="48"/>
      <c r="N173" s="48" t="s">
        <v>693</v>
      </c>
      <c r="O173" s="48" t="s">
        <v>367</v>
      </c>
      <c r="P173" s="48" t="s">
        <v>694</v>
      </c>
      <c r="Q173" s="48"/>
      <c r="R173" s="49"/>
      <c r="S173" s="48"/>
      <c r="T173" s="100"/>
      <c r="U173" s="48"/>
      <c r="V173" s="48"/>
    </row>
    <row r="174" spans="1:22" ht="33.75">
      <c r="A174" s="45">
        <f t="shared" si="14"/>
        <v>43727</v>
      </c>
      <c r="B174" s="46">
        <f t="shared" si="13"/>
        <v>43727</v>
      </c>
      <c r="C174" s="47" t="str">
        <f>VLOOKUP(WEEKDAY(B174,1),Cal_Base!$A$2:$B$8,2)</f>
        <v>木</v>
      </c>
      <c r="D174" s="202" t="str">
        <f>IF(ISERROR(VLOOKUP(A174,Cal_Base!$A$11:$D$36,2,FALSE))," ",VLOOKUP(A174,Cal_Base!$A$11:$D$36,2,FALSE))</f>
        <v xml:space="preserve"> </v>
      </c>
      <c r="E174" s="199" t="str">
        <f>IF(ISERROR(VLOOKUP(A174,Cal_Base!$A$11:$D$36,3,FALSE))," ",VLOOKUP(A174,Cal_Base!$A$11:$D$36,3,FALSE))</f>
        <v xml:space="preserve"> </v>
      </c>
      <c r="F174" s="47" t="str">
        <f>IF(ISERROR(VLOOKUP(A174,Cal_Base!$A$11:$D$36,4,FALSE))," ",VLOOKUP(A174,Cal_Base!$A$11:$D$36,4,FALSE))</f>
        <v xml:space="preserve"> </v>
      </c>
      <c r="G174" s="106" t="str">
        <f t="shared" si="11"/>
        <v/>
      </c>
      <c r="H174" s="106" t="str">
        <f t="shared" si="12"/>
        <v xml:space="preserve">さわやかスポーツ
</v>
      </c>
      <c r="I174" s="106" t="str">
        <f t="shared" si="15"/>
        <v xml:space="preserve">新羽中職場体験
新羽CP運営協議会
</v>
      </c>
      <c r="K174" s="48"/>
      <c r="L174" s="48"/>
      <c r="M174" s="48"/>
      <c r="N174" s="48"/>
      <c r="O174" s="48" t="s">
        <v>199</v>
      </c>
      <c r="P174" s="48"/>
      <c r="Q174" s="48"/>
      <c r="R174" s="49"/>
      <c r="S174" s="48" t="s">
        <v>569</v>
      </c>
      <c r="T174" s="100"/>
      <c r="U174" s="48"/>
      <c r="V174" s="48" t="s">
        <v>623</v>
      </c>
    </row>
    <row r="175" spans="1:22" ht="22.5">
      <c r="A175" s="45">
        <f t="shared" si="14"/>
        <v>43728</v>
      </c>
      <c r="B175" s="46">
        <f t="shared" si="13"/>
        <v>43728</v>
      </c>
      <c r="C175" s="47" t="str">
        <f>VLOOKUP(WEEKDAY(B175,1),Cal_Base!$A$2:$B$8,2)</f>
        <v>金</v>
      </c>
      <c r="D175" s="202" t="str">
        <f>IF(ISERROR(VLOOKUP(A175,Cal_Base!$A$11:$D$36,2,FALSE))," ",VLOOKUP(A175,Cal_Base!$A$11:$D$36,2,FALSE))</f>
        <v xml:space="preserve"> </v>
      </c>
      <c r="E175" s="199" t="str">
        <f>IF(ISERROR(VLOOKUP(A175,Cal_Base!$A$11:$D$36,3,FALSE))," ",VLOOKUP(A175,Cal_Base!$A$11:$D$36,3,FALSE))</f>
        <v xml:space="preserve"> </v>
      </c>
      <c r="F175" s="47" t="str">
        <f>IF(ISERROR(VLOOKUP(A175,Cal_Base!$A$11:$D$36,4,FALSE))," ",VLOOKUP(A175,Cal_Base!$A$11:$D$36,4,FALSE))</f>
        <v xml:space="preserve"> </v>
      </c>
      <c r="G175" s="106" t="str">
        <f t="shared" si="11"/>
        <v/>
      </c>
      <c r="H175" s="106" t="str">
        <f t="shared" si="12"/>
        <v>地区民生児童委員定例会</v>
      </c>
      <c r="I175" s="106" t="str">
        <f t="shared" si="15"/>
        <v xml:space="preserve">新羽中職場体験
</v>
      </c>
      <c r="K175" s="48"/>
      <c r="L175" s="48" t="s">
        <v>50</v>
      </c>
      <c r="M175" s="48"/>
      <c r="N175" s="48" t="s">
        <v>455</v>
      </c>
      <c r="O175" s="48"/>
      <c r="P175" s="48"/>
      <c r="Q175" s="48"/>
      <c r="R175" s="49"/>
      <c r="S175" s="48" t="s">
        <v>569</v>
      </c>
      <c r="T175" s="100"/>
      <c r="U175" s="48"/>
      <c r="V175" s="48"/>
    </row>
    <row r="176" spans="1:22" ht="33.75">
      <c r="A176" s="45">
        <f t="shared" si="14"/>
        <v>43729</v>
      </c>
      <c r="B176" s="46">
        <f t="shared" si="13"/>
        <v>43729</v>
      </c>
      <c r="C176" s="47" t="str">
        <f>VLOOKUP(WEEKDAY(B176,1),Cal_Base!$A$2:$B$8,2)</f>
        <v>土</v>
      </c>
      <c r="D176" s="202" t="str">
        <f>IF(ISERROR(VLOOKUP(A176,Cal_Base!$A$11:$D$36,2,FALSE))," ",VLOOKUP(A176,Cal_Base!$A$11:$D$36,2,FALSE))</f>
        <v xml:space="preserve"> </v>
      </c>
      <c r="E176" s="199" t="str">
        <f>IF(ISERROR(VLOOKUP(A176,Cal_Base!$A$11:$D$36,3,FALSE))," ",VLOOKUP(A176,Cal_Base!$A$11:$D$36,3,FALSE))</f>
        <v xml:space="preserve"> </v>
      </c>
      <c r="F176" s="47" t="str">
        <f>IF(ISERROR(VLOOKUP(A176,Cal_Base!$A$11:$D$36,4,FALSE))," ",VLOOKUP(A176,Cal_Base!$A$11:$D$36,4,FALSE))</f>
        <v xml:space="preserve"> </v>
      </c>
      <c r="G176" s="106" t="str">
        <f t="shared" si="11"/>
        <v xml:space="preserve">ラグビーWC
</v>
      </c>
      <c r="H176" s="106" t="str">
        <f t="shared" si="12"/>
        <v>消防団ラグビー警備
自然体験教室</v>
      </c>
      <c r="I176" s="106" t="str">
        <f t="shared" si="15"/>
        <v xml:space="preserve">新羽中地域交流会(予定)
新羽中地域香料迂回
</v>
      </c>
      <c r="K176" s="48" t="s">
        <v>238</v>
      </c>
      <c r="L176" s="48"/>
      <c r="M176" s="48" t="s">
        <v>687</v>
      </c>
      <c r="N176" s="48"/>
      <c r="O176" s="48"/>
      <c r="P176" s="109" t="s">
        <v>471</v>
      </c>
      <c r="Q176" s="48"/>
      <c r="R176" s="49" t="s">
        <v>560</v>
      </c>
      <c r="S176" s="48" t="s">
        <v>695</v>
      </c>
      <c r="T176" s="100"/>
      <c r="U176" s="48"/>
      <c r="V176" s="48"/>
    </row>
    <row r="177" spans="1:22" ht="33.75">
      <c r="A177" s="45">
        <f t="shared" si="14"/>
        <v>43730</v>
      </c>
      <c r="B177" s="46">
        <f t="shared" si="13"/>
        <v>43730</v>
      </c>
      <c r="C177" s="47" t="str">
        <f>VLOOKUP(WEEKDAY(B177,1),Cal_Base!$A$2:$B$8,2)</f>
        <v>日</v>
      </c>
      <c r="D177" s="202" t="str">
        <f>IF(ISERROR(VLOOKUP(A177,Cal_Base!$A$11:$D$36,2,FALSE))," ",VLOOKUP(A177,Cal_Base!$A$11:$D$36,2,FALSE))</f>
        <v xml:space="preserve"> </v>
      </c>
      <c r="E177" s="199" t="str">
        <f>IF(ISERROR(VLOOKUP(A177,Cal_Base!$A$11:$D$36,3,FALSE))," ",VLOOKUP(A177,Cal_Base!$A$11:$D$36,3,FALSE))</f>
        <v xml:space="preserve"> </v>
      </c>
      <c r="F177" s="47" t="str">
        <f>IF(ISERROR(VLOOKUP(A177,Cal_Base!$A$11:$D$36,4,FALSE))," ",VLOOKUP(A177,Cal_Base!$A$11:$D$36,4,FALSE))</f>
        <v xml:space="preserve"> </v>
      </c>
      <c r="G177" s="106" t="str">
        <f t="shared" si="11"/>
        <v xml:space="preserve">ラグビーWC
</v>
      </c>
      <c r="H177" s="106" t="str">
        <f t="shared" si="12"/>
        <v xml:space="preserve">消防団ラグビー警備
青少年指導員研修会
</v>
      </c>
      <c r="I177" s="106" t="str">
        <f t="shared" si="15"/>
        <v/>
      </c>
      <c r="K177" s="48" t="s">
        <v>238</v>
      </c>
      <c r="L177" s="48"/>
      <c r="M177" s="48" t="s">
        <v>686</v>
      </c>
      <c r="N177" s="48"/>
      <c r="O177" s="48" t="s">
        <v>200</v>
      </c>
      <c r="P177" s="48" t="s">
        <v>472</v>
      </c>
      <c r="Q177" s="48"/>
      <c r="R177" s="49"/>
      <c r="S177" s="48"/>
      <c r="T177" s="100"/>
      <c r="U177" s="48"/>
      <c r="V177" s="48"/>
    </row>
    <row r="178" spans="1:22" ht="22.5">
      <c r="A178" s="45">
        <f t="shared" si="14"/>
        <v>43731</v>
      </c>
      <c r="B178" s="46">
        <f t="shared" si="13"/>
        <v>43731</v>
      </c>
      <c r="C178" s="47" t="str">
        <f>VLOOKUP(WEEKDAY(B178,1),Cal_Base!$A$2:$B$8,2)</f>
        <v>月</v>
      </c>
      <c r="D178" s="202" t="str">
        <f>IF(ISERROR(VLOOKUP(A178,Cal_Base!$A$11:$D$36,2,FALSE))," ",VLOOKUP(A178,Cal_Base!$A$11:$D$36,2,FALSE))</f>
        <v>祝</v>
      </c>
      <c r="E178" s="199" t="str">
        <f>IF(ISERROR(VLOOKUP(A178,Cal_Base!$A$11:$D$36,3,FALSE))," ",VLOOKUP(A178,Cal_Base!$A$11:$D$36,3,FALSE))</f>
        <v xml:space="preserve">秋分の日
</v>
      </c>
      <c r="F178" s="47">
        <f>IF(ISERROR(VLOOKUP(A178,Cal_Base!$A$11:$D$36,4,FALSE))," ",VLOOKUP(A178,Cal_Base!$A$11:$D$36,4,FALSE))</f>
        <v>1</v>
      </c>
      <c r="G178" s="106" t="str">
        <f t="shared" si="11"/>
        <v xml:space="preserve">秋分の日
</v>
      </c>
      <c r="H178" s="106" t="str">
        <f t="shared" si="12"/>
        <v/>
      </c>
      <c r="I178" s="106" t="str">
        <f t="shared" si="15"/>
        <v>新羽中代休</v>
      </c>
      <c r="K178" s="48"/>
      <c r="L178" s="48"/>
      <c r="M178" s="48"/>
      <c r="N178" s="48"/>
      <c r="O178" s="48"/>
      <c r="P178" s="48"/>
      <c r="Q178" s="48"/>
      <c r="R178" s="49"/>
      <c r="S178" s="48" t="s">
        <v>424</v>
      </c>
      <c r="T178" s="100"/>
      <c r="U178" s="48"/>
      <c r="V178" s="48"/>
    </row>
    <row r="179" spans="1:22">
      <c r="A179" s="45">
        <f t="shared" si="14"/>
        <v>43732</v>
      </c>
      <c r="B179" s="46">
        <f t="shared" si="13"/>
        <v>43732</v>
      </c>
      <c r="C179" s="47" t="str">
        <f>VLOOKUP(WEEKDAY(B179,1),Cal_Base!$A$2:$B$8,2)</f>
        <v>火</v>
      </c>
      <c r="D179" s="202" t="str">
        <f>IF(ISERROR(VLOOKUP(A179,Cal_Base!$A$11:$D$36,2,FALSE))," ",VLOOKUP(A179,Cal_Base!$A$11:$D$36,2,FALSE))</f>
        <v xml:space="preserve"> </v>
      </c>
      <c r="E179" s="199" t="str">
        <f>IF(ISERROR(VLOOKUP(A179,Cal_Base!$A$11:$D$36,3,FALSE))," ",VLOOKUP(A179,Cal_Base!$A$11:$D$36,3,FALSE))</f>
        <v xml:space="preserve"> </v>
      </c>
      <c r="F179" s="47" t="str">
        <f>IF(ISERROR(VLOOKUP(A179,Cal_Base!$A$11:$D$36,4,FALSE))," ",VLOOKUP(A179,Cal_Base!$A$11:$D$36,4,FALSE))</f>
        <v xml:space="preserve"> </v>
      </c>
      <c r="G179" s="106" t="str">
        <f t="shared" si="11"/>
        <v/>
      </c>
      <c r="H179" s="106" t="str">
        <f t="shared" si="12"/>
        <v/>
      </c>
      <c r="I179" s="106" t="str">
        <f t="shared" si="15"/>
        <v>たんぽぽにっぱ</v>
      </c>
      <c r="K179" s="48"/>
      <c r="L179" s="48"/>
      <c r="M179" s="48"/>
      <c r="N179" s="48"/>
      <c r="O179" s="48"/>
      <c r="P179" s="48"/>
      <c r="Q179" s="48"/>
      <c r="R179" s="49"/>
      <c r="S179" s="48"/>
      <c r="T179" s="100"/>
      <c r="U179" s="48"/>
      <c r="V179" s="48" t="s">
        <v>383</v>
      </c>
    </row>
    <row r="180" spans="1:22" ht="33.75">
      <c r="A180" s="45">
        <f t="shared" si="14"/>
        <v>43733</v>
      </c>
      <c r="B180" s="46">
        <f t="shared" si="13"/>
        <v>43733</v>
      </c>
      <c r="C180" s="47" t="str">
        <f>VLOOKUP(WEEKDAY(B180,1),Cal_Base!$A$2:$B$8,2)</f>
        <v>水</v>
      </c>
      <c r="D180" s="202" t="str">
        <f>IF(ISERROR(VLOOKUP(A180,Cal_Base!$A$11:$D$36,2,FALSE))," ",VLOOKUP(A180,Cal_Base!$A$11:$D$36,2,FALSE))</f>
        <v xml:space="preserve"> </v>
      </c>
      <c r="E180" s="199" t="str">
        <f>IF(ISERROR(VLOOKUP(A180,Cal_Base!$A$11:$D$36,3,FALSE))," ",VLOOKUP(A180,Cal_Base!$A$11:$D$36,3,FALSE))</f>
        <v xml:space="preserve"> </v>
      </c>
      <c r="F180" s="47" t="str">
        <f>IF(ISERROR(VLOOKUP(A180,Cal_Base!$A$11:$D$36,4,FALSE))," ",VLOOKUP(A180,Cal_Base!$A$11:$D$36,4,FALSE))</f>
        <v xml:space="preserve"> </v>
      </c>
      <c r="G180" s="106" t="str">
        <f t="shared" si="11"/>
        <v/>
      </c>
      <c r="H180" s="106" t="str">
        <f t="shared" si="12"/>
        <v xml:space="preserve">主任児童委員連絡会
区青指実行委員会
</v>
      </c>
      <c r="I180" s="106" t="str">
        <f t="shared" si="15"/>
        <v/>
      </c>
      <c r="K180" s="48"/>
      <c r="L180" s="48"/>
      <c r="M180" s="48"/>
      <c r="N180" s="48" t="s">
        <v>459</v>
      </c>
      <c r="O180" s="48"/>
      <c r="P180" s="48" t="s">
        <v>364</v>
      </c>
      <c r="Q180" s="48"/>
      <c r="R180" s="49"/>
      <c r="S180" s="48"/>
      <c r="T180" s="100"/>
      <c r="U180" s="48"/>
      <c r="V180" s="48"/>
    </row>
    <row r="181" spans="1:22">
      <c r="A181" s="45">
        <f t="shared" si="14"/>
        <v>43734</v>
      </c>
      <c r="B181" s="46">
        <f t="shared" si="13"/>
        <v>43734</v>
      </c>
      <c r="C181" s="47" t="str">
        <f>VLOOKUP(WEEKDAY(B181,1),Cal_Base!$A$2:$B$8,2)</f>
        <v>木</v>
      </c>
      <c r="D181" s="202" t="str">
        <f>IF(ISERROR(VLOOKUP(A181,Cal_Base!$A$11:$D$36,2,FALSE))," ",VLOOKUP(A181,Cal_Base!$A$11:$D$36,2,FALSE))</f>
        <v xml:space="preserve"> </v>
      </c>
      <c r="E181" s="199" t="str">
        <f>IF(ISERROR(VLOOKUP(A181,Cal_Base!$A$11:$D$36,3,FALSE))," ",VLOOKUP(A181,Cal_Base!$A$11:$D$36,3,FALSE))</f>
        <v xml:space="preserve"> </v>
      </c>
      <c r="F181" s="47" t="str">
        <f>IF(ISERROR(VLOOKUP(A181,Cal_Base!$A$11:$D$36,4,FALSE))," ",VLOOKUP(A181,Cal_Base!$A$11:$D$36,4,FALSE))</f>
        <v xml:space="preserve"> </v>
      </c>
      <c r="G181" s="106" t="str">
        <f t="shared" si="11"/>
        <v/>
      </c>
      <c r="H181" s="106" t="str">
        <f t="shared" si="12"/>
        <v/>
      </c>
      <c r="I181" s="106" t="str">
        <f t="shared" si="15"/>
        <v/>
      </c>
      <c r="K181" s="48"/>
      <c r="L181" s="48"/>
      <c r="M181" s="48"/>
      <c r="N181" s="48"/>
      <c r="O181" s="48"/>
      <c r="P181" s="48"/>
      <c r="Q181" s="48"/>
      <c r="R181" s="49"/>
      <c r="S181" s="48"/>
      <c r="T181" s="100"/>
      <c r="U181" s="48"/>
      <c r="V181" s="48"/>
    </row>
    <row r="182" spans="1:22" ht="33.75">
      <c r="A182" s="45">
        <f t="shared" si="14"/>
        <v>43735</v>
      </c>
      <c r="B182" s="46">
        <f t="shared" si="13"/>
        <v>43735</v>
      </c>
      <c r="C182" s="47" t="str">
        <f>VLOOKUP(WEEKDAY(B182,1),Cal_Base!$A$2:$B$8,2)</f>
        <v>金</v>
      </c>
      <c r="D182" s="202" t="str">
        <f>IF(ISERROR(VLOOKUP(A182,Cal_Base!$A$11:$D$36,2,FALSE))," ",VLOOKUP(A182,Cal_Base!$A$11:$D$36,2,FALSE))</f>
        <v xml:space="preserve"> </v>
      </c>
      <c r="E182" s="199" t="str">
        <f>IF(ISERROR(VLOOKUP(A182,Cal_Base!$A$11:$D$36,3,FALSE))," ",VLOOKUP(A182,Cal_Base!$A$11:$D$36,3,FALSE))</f>
        <v xml:space="preserve"> </v>
      </c>
      <c r="F182" s="47" t="str">
        <f>IF(ISERROR(VLOOKUP(A182,Cal_Base!$A$11:$D$36,4,FALSE))," ",VLOOKUP(A182,Cal_Base!$A$11:$D$36,4,FALSE))</f>
        <v xml:space="preserve"> </v>
      </c>
      <c r="G182" s="106" t="str">
        <f t="shared" si="11"/>
        <v/>
      </c>
      <c r="H182" s="106" t="str">
        <f t="shared" si="12"/>
        <v/>
      </c>
      <c r="I182" s="106" t="str">
        <f t="shared" si="15"/>
        <v xml:space="preserve">第二回新羽小中合同学校運営協議会(仮)
</v>
      </c>
      <c r="K182" s="48"/>
      <c r="L182" s="48"/>
      <c r="M182" s="48"/>
      <c r="N182" s="48"/>
      <c r="O182" s="48"/>
      <c r="P182" s="48"/>
      <c r="Q182" s="48"/>
      <c r="R182" s="49" t="s">
        <v>398</v>
      </c>
      <c r="S182" s="48"/>
      <c r="T182" s="100"/>
      <c r="U182" s="48"/>
      <c r="V182" s="48"/>
    </row>
    <row r="183" spans="1:22" ht="22.5">
      <c r="A183" s="45">
        <f t="shared" si="14"/>
        <v>43736</v>
      </c>
      <c r="B183" s="46">
        <f t="shared" si="13"/>
        <v>43736</v>
      </c>
      <c r="C183" s="47" t="str">
        <f>VLOOKUP(WEEKDAY(B183,1),Cal_Base!$A$2:$B$8,2)</f>
        <v>土</v>
      </c>
      <c r="D183" s="202" t="str">
        <f>IF(ISERROR(VLOOKUP(A183,Cal_Base!$A$11:$D$36,2,FALSE))," ",VLOOKUP(A183,Cal_Base!$A$11:$D$36,2,FALSE))</f>
        <v xml:space="preserve"> </v>
      </c>
      <c r="E183" s="199" t="str">
        <f>IF(ISERROR(VLOOKUP(A183,Cal_Base!$A$11:$D$36,3,FALSE))," ",VLOOKUP(A183,Cal_Base!$A$11:$D$36,3,FALSE))</f>
        <v xml:space="preserve"> </v>
      </c>
      <c r="F183" s="47" t="str">
        <f>IF(ISERROR(VLOOKUP(A183,Cal_Base!$A$11:$D$36,4,FALSE))," ",VLOOKUP(A183,Cal_Base!$A$11:$D$36,4,FALSE))</f>
        <v xml:space="preserve"> </v>
      </c>
      <c r="G183" s="106" t="str">
        <f t="shared" si="11"/>
        <v xml:space="preserve">連合町会長会議
</v>
      </c>
      <c r="H183" s="106" t="str">
        <f t="shared" si="12"/>
        <v xml:space="preserve">新羽スポ推企画委員会
</v>
      </c>
      <c r="I183" s="106" t="str">
        <f t="shared" si="15"/>
        <v>ダイニング28</v>
      </c>
      <c r="K183" s="48"/>
      <c r="L183" s="48" t="s">
        <v>225</v>
      </c>
      <c r="M183" s="48"/>
      <c r="N183" s="48"/>
      <c r="O183" s="48" t="s">
        <v>676</v>
      </c>
      <c r="P183" s="48"/>
      <c r="Q183" s="48"/>
      <c r="R183" s="49"/>
      <c r="S183" s="48"/>
      <c r="T183" s="100"/>
      <c r="U183" s="48"/>
      <c r="V183" s="48" t="s">
        <v>387</v>
      </c>
    </row>
    <row r="184" spans="1:22" ht="33.75">
      <c r="A184" s="45">
        <f t="shared" si="14"/>
        <v>43737</v>
      </c>
      <c r="B184" s="46">
        <f t="shared" si="13"/>
        <v>43737</v>
      </c>
      <c r="C184" s="47" t="str">
        <f>VLOOKUP(WEEKDAY(B184,1),Cal_Base!$A$2:$B$8,2)</f>
        <v>日</v>
      </c>
      <c r="D184" s="202" t="str">
        <f>IF(ISERROR(VLOOKUP(A184,Cal_Base!$A$11:$D$36,2,FALSE))," ",VLOOKUP(A184,Cal_Base!$A$11:$D$36,2,FALSE))</f>
        <v xml:space="preserve"> </v>
      </c>
      <c r="E184" s="199" t="str">
        <f>IF(ISERROR(VLOOKUP(A184,Cal_Base!$A$11:$D$36,3,FALSE))," ",VLOOKUP(A184,Cal_Base!$A$11:$D$36,3,FALSE))</f>
        <v xml:space="preserve"> </v>
      </c>
      <c r="F184" s="47" t="str">
        <f>IF(ISERROR(VLOOKUP(A184,Cal_Base!$A$11:$D$36,4,FALSE))," ",VLOOKUP(A184,Cal_Base!$A$11:$D$36,4,FALSE))</f>
        <v xml:space="preserve"> </v>
      </c>
      <c r="G184" s="106" t="str">
        <f t="shared" si="11"/>
        <v xml:space="preserve">新羽神輿渡御
</v>
      </c>
      <c r="H184" s="106" t="str">
        <f t="shared" si="12"/>
        <v xml:space="preserve">第10回横浜市シーサイドトライアスロン大会
</v>
      </c>
      <c r="I184" s="106" t="str">
        <f t="shared" si="15"/>
        <v>共生まつり</v>
      </c>
      <c r="K184" s="48"/>
      <c r="L184" s="48" t="s">
        <v>696</v>
      </c>
      <c r="M184" s="48"/>
      <c r="N184" s="48"/>
      <c r="O184" s="48" t="s">
        <v>697</v>
      </c>
      <c r="P184" s="48"/>
      <c r="Q184" s="48"/>
      <c r="R184" s="49"/>
      <c r="S184" s="48"/>
      <c r="T184" s="100"/>
      <c r="U184" s="48"/>
      <c r="V184" s="48" t="s">
        <v>391</v>
      </c>
    </row>
    <row r="185" spans="1:22">
      <c r="A185" s="45">
        <f t="shared" si="14"/>
        <v>43738</v>
      </c>
      <c r="B185" s="46">
        <f t="shared" si="13"/>
        <v>43738</v>
      </c>
      <c r="C185" s="47" t="str">
        <f>VLOOKUP(WEEKDAY(B185,1),Cal_Base!$A$2:$B$8,2)</f>
        <v>月</v>
      </c>
      <c r="D185" s="202" t="str">
        <f>IF(ISERROR(VLOOKUP(A185,Cal_Base!$A$11:$D$36,2,FALSE))," ",VLOOKUP(A185,Cal_Base!$A$11:$D$36,2,FALSE))</f>
        <v xml:space="preserve"> </v>
      </c>
      <c r="E185" s="199" t="str">
        <f>IF(ISERROR(VLOOKUP(A185,Cal_Base!$A$11:$D$36,3,FALSE))," ",VLOOKUP(A185,Cal_Base!$A$11:$D$36,3,FALSE))</f>
        <v xml:space="preserve"> </v>
      </c>
      <c r="F185" s="47" t="str">
        <f>IF(ISERROR(VLOOKUP(A185,Cal_Base!$A$11:$D$36,4,FALSE))," ",VLOOKUP(A185,Cal_Base!$A$11:$D$36,4,FALSE))</f>
        <v xml:space="preserve"> </v>
      </c>
      <c r="G185" s="106" t="str">
        <f t="shared" si="11"/>
        <v/>
      </c>
      <c r="H185" s="106" t="str">
        <f t="shared" si="12"/>
        <v/>
      </c>
      <c r="I185" s="106" t="str">
        <f t="shared" si="15"/>
        <v/>
      </c>
      <c r="K185" s="48"/>
      <c r="L185" s="48"/>
      <c r="M185" s="48"/>
      <c r="N185" s="48"/>
      <c r="O185" s="48"/>
      <c r="P185" s="48"/>
      <c r="Q185" s="48"/>
      <c r="R185" s="49"/>
      <c r="S185" s="48"/>
      <c r="T185" s="100"/>
      <c r="U185" s="48"/>
      <c r="V185" s="48"/>
    </row>
    <row r="186" spans="1:22">
      <c r="A186" s="45">
        <f t="shared" si="14"/>
        <v>43739</v>
      </c>
      <c r="B186" s="46">
        <f t="shared" si="13"/>
        <v>43739</v>
      </c>
      <c r="C186" s="47" t="str">
        <f>VLOOKUP(WEEKDAY(B186,1),Cal_Base!$A$2:$B$8,2)</f>
        <v>火</v>
      </c>
      <c r="D186" s="202" t="str">
        <f>IF(ISERROR(VLOOKUP(A186,Cal_Base!$A$11:$D$36,2,FALSE))," ",VLOOKUP(A186,Cal_Base!$A$11:$D$36,2,FALSE))</f>
        <v xml:space="preserve"> </v>
      </c>
      <c r="E186" s="199" t="str">
        <f>IF(ISERROR(VLOOKUP(A186,Cal_Base!$A$11:$D$36,3,FALSE))," ",VLOOKUP(A186,Cal_Base!$A$11:$D$36,3,FALSE))</f>
        <v xml:space="preserve"> </v>
      </c>
      <c r="F186" s="47" t="str">
        <f>IF(ISERROR(VLOOKUP(A186,Cal_Base!$A$11:$D$36,4,FALSE))," ",VLOOKUP(A186,Cal_Base!$A$11:$D$36,4,FALSE))</f>
        <v xml:space="preserve"> </v>
      </c>
      <c r="G186" s="106" t="str">
        <f t="shared" si="11"/>
        <v/>
      </c>
      <c r="H186" s="106" t="str">
        <f t="shared" si="12"/>
        <v/>
      </c>
      <c r="I186" s="106" t="str">
        <f t="shared" si="15"/>
        <v/>
      </c>
      <c r="K186" s="48"/>
      <c r="L186" s="48"/>
      <c r="M186" s="48"/>
      <c r="N186" s="48"/>
      <c r="O186" s="48"/>
      <c r="P186" s="48"/>
      <c r="Q186" s="48"/>
      <c r="R186" s="49"/>
      <c r="S186" s="48"/>
      <c r="T186" s="100"/>
      <c r="U186" s="48"/>
      <c r="V186" s="48"/>
    </row>
    <row r="187" spans="1:22" ht="33.75">
      <c r="A187" s="45">
        <f t="shared" si="14"/>
        <v>43740</v>
      </c>
      <c r="B187" s="46">
        <f t="shared" si="13"/>
        <v>43740</v>
      </c>
      <c r="C187" s="47" t="str">
        <f>VLOOKUP(WEEKDAY(B187,1),Cal_Base!$A$2:$B$8,2)</f>
        <v>水</v>
      </c>
      <c r="D187" s="202" t="str">
        <f>IF(ISERROR(VLOOKUP(A187,Cal_Base!$A$11:$D$36,2,FALSE))," ",VLOOKUP(A187,Cal_Base!$A$11:$D$36,2,FALSE))</f>
        <v xml:space="preserve"> </v>
      </c>
      <c r="E187" s="199" t="str">
        <f>IF(ISERROR(VLOOKUP(A187,Cal_Base!$A$11:$D$36,3,FALSE))," ",VLOOKUP(A187,Cal_Base!$A$11:$D$36,3,FALSE))</f>
        <v xml:space="preserve"> </v>
      </c>
      <c r="F187" s="47" t="str">
        <f>IF(ISERROR(VLOOKUP(A187,Cal_Base!$A$11:$D$36,4,FALSE))," ",VLOOKUP(A187,Cal_Base!$A$11:$D$36,4,FALSE))</f>
        <v xml:space="preserve"> </v>
      </c>
      <c r="G187" s="106" t="str">
        <f t="shared" si="11"/>
        <v/>
      </c>
      <c r="H187" s="106" t="str">
        <f t="shared" si="12"/>
        <v xml:space="preserve">横浜市スポーツ推進委員連絡協議会
</v>
      </c>
      <c r="I187" s="106" t="str">
        <f t="shared" si="15"/>
        <v/>
      </c>
      <c r="K187" s="48"/>
      <c r="L187" s="48"/>
      <c r="M187" s="48"/>
      <c r="N187" s="48"/>
      <c r="O187" s="48" t="s">
        <v>207</v>
      </c>
      <c r="P187" s="48"/>
      <c r="Q187" s="48"/>
      <c r="R187" s="49"/>
      <c r="S187" s="48"/>
      <c r="T187" s="100"/>
      <c r="U187" s="48"/>
      <c r="V187" s="48"/>
    </row>
    <row r="188" spans="1:22" ht="33.75">
      <c r="A188" s="45">
        <f t="shared" si="14"/>
        <v>43741</v>
      </c>
      <c r="B188" s="46">
        <f t="shared" si="13"/>
        <v>43741</v>
      </c>
      <c r="C188" s="47" t="str">
        <f>VLOOKUP(WEEKDAY(B188,1),Cal_Base!$A$2:$B$8,2)</f>
        <v>木</v>
      </c>
      <c r="D188" s="202" t="str">
        <f>IF(ISERROR(VLOOKUP(A188,Cal_Base!$A$11:$D$36,2,FALSE))," ",VLOOKUP(A188,Cal_Base!$A$11:$D$36,2,FALSE))</f>
        <v xml:space="preserve"> </v>
      </c>
      <c r="E188" s="199" t="str">
        <f>IF(ISERROR(VLOOKUP(A188,Cal_Base!$A$11:$D$36,3,FALSE))," ",VLOOKUP(A188,Cal_Base!$A$11:$D$36,3,FALSE))</f>
        <v xml:space="preserve"> </v>
      </c>
      <c r="F188" s="47" t="str">
        <f>IF(ISERROR(VLOOKUP(A188,Cal_Base!$A$11:$D$36,4,FALSE))," ",VLOOKUP(A188,Cal_Base!$A$11:$D$36,4,FALSE))</f>
        <v xml:space="preserve"> </v>
      </c>
      <c r="G188" s="106" t="str">
        <f t="shared" si="11"/>
        <v xml:space="preserve">宵宮祭(杉山)
新羽役員会
</v>
      </c>
      <c r="H188" s="106" t="str">
        <f t="shared" si="12"/>
        <v/>
      </c>
      <c r="I188" s="106" t="str">
        <f t="shared" si="15"/>
        <v>ひっとプランウォーキング</v>
      </c>
      <c r="K188" s="48"/>
      <c r="L188" s="48" t="s">
        <v>484</v>
      </c>
      <c r="M188" s="48"/>
      <c r="N188" s="48"/>
      <c r="O188" s="48"/>
      <c r="P188" s="48"/>
      <c r="Q188" s="48"/>
      <c r="R188" s="49"/>
      <c r="S188" s="48"/>
      <c r="T188" s="100"/>
      <c r="U188" s="48"/>
      <c r="V188" s="48" t="s">
        <v>41</v>
      </c>
    </row>
    <row r="189" spans="1:22" ht="22.5">
      <c r="A189" s="45">
        <f t="shared" si="14"/>
        <v>43742</v>
      </c>
      <c r="B189" s="46">
        <f t="shared" si="13"/>
        <v>43742</v>
      </c>
      <c r="C189" s="47" t="str">
        <f>VLOOKUP(WEEKDAY(B189,1),Cal_Base!$A$2:$B$8,2)</f>
        <v>金</v>
      </c>
      <c r="D189" s="202" t="str">
        <f>IF(ISERROR(VLOOKUP(A189,Cal_Base!$A$11:$D$36,2,FALSE))," ",VLOOKUP(A189,Cal_Base!$A$11:$D$36,2,FALSE))</f>
        <v xml:space="preserve"> </v>
      </c>
      <c r="E189" s="199" t="str">
        <f>IF(ISERROR(VLOOKUP(A189,Cal_Base!$A$11:$D$36,3,FALSE))," ",VLOOKUP(A189,Cal_Base!$A$11:$D$36,3,FALSE))</f>
        <v xml:space="preserve"> </v>
      </c>
      <c r="F189" s="47" t="str">
        <f>IF(ISERROR(VLOOKUP(A189,Cal_Base!$A$11:$D$36,4,FALSE))," ",VLOOKUP(A189,Cal_Base!$A$11:$D$36,4,FALSE))</f>
        <v xml:space="preserve"> </v>
      </c>
      <c r="G189" s="106" t="str">
        <f t="shared" si="11"/>
        <v xml:space="preserve">新羽理事会
</v>
      </c>
      <c r="H189" s="106" t="str">
        <f t="shared" si="12"/>
        <v/>
      </c>
      <c r="I189" s="106" t="str">
        <f t="shared" si="15"/>
        <v>新羽小前記終業式
新羽中３年英検</v>
      </c>
      <c r="K189" s="48"/>
      <c r="L189" s="48" t="s">
        <v>211</v>
      </c>
      <c r="M189" s="48"/>
      <c r="N189" s="48"/>
      <c r="O189" s="48"/>
      <c r="P189" s="48"/>
      <c r="Q189" s="48"/>
      <c r="R189" s="49" t="s">
        <v>355</v>
      </c>
      <c r="S189" s="48" t="s">
        <v>425</v>
      </c>
      <c r="T189" s="100"/>
      <c r="U189" s="48"/>
      <c r="V189" s="48"/>
    </row>
    <row r="190" spans="1:22" ht="22.5">
      <c r="A190" s="45">
        <f t="shared" si="14"/>
        <v>43743</v>
      </c>
      <c r="B190" s="46">
        <f t="shared" si="13"/>
        <v>43743</v>
      </c>
      <c r="C190" s="47" t="str">
        <f>VLOOKUP(WEEKDAY(B190,1),Cal_Base!$A$2:$B$8,2)</f>
        <v>土</v>
      </c>
      <c r="D190" s="202" t="str">
        <f>IF(ISERROR(VLOOKUP(A190,Cal_Base!$A$11:$D$36,2,FALSE))," ",VLOOKUP(A190,Cal_Base!$A$11:$D$36,2,FALSE))</f>
        <v xml:space="preserve"> </v>
      </c>
      <c r="E190" s="199" t="str">
        <f>IF(ISERROR(VLOOKUP(A190,Cal_Base!$A$11:$D$36,3,FALSE))," ",VLOOKUP(A190,Cal_Base!$A$11:$D$36,3,FALSE))</f>
        <v xml:space="preserve"> </v>
      </c>
      <c r="F190" s="47" t="str">
        <f>IF(ISERROR(VLOOKUP(A190,Cal_Base!$A$11:$D$36,4,FALSE))," ",VLOOKUP(A190,Cal_Base!$A$11:$D$36,4,FALSE))</f>
        <v xml:space="preserve"> </v>
      </c>
      <c r="G190" s="106" t="str">
        <f t="shared" si="11"/>
        <v>南,大竹,中央,中之久保,自治会,北新羽役員会</v>
      </c>
      <c r="H190" s="106" t="str">
        <f t="shared" si="12"/>
        <v/>
      </c>
      <c r="I190" s="106" t="str">
        <f t="shared" si="15"/>
        <v/>
      </c>
      <c r="K190" s="48"/>
      <c r="L190" s="48" t="s">
        <v>40</v>
      </c>
      <c r="M190" s="48"/>
      <c r="N190" s="48"/>
      <c r="O190" s="48"/>
      <c r="P190" s="48"/>
      <c r="Q190" s="48"/>
      <c r="R190" s="49"/>
      <c r="S190" s="48"/>
      <c r="T190" s="100"/>
      <c r="U190" s="48"/>
      <c r="V190" s="48"/>
    </row>
    <row r="191" spans="1:22" ht="22.5">
      <c r="A191" s="45">
        <f t="shared" si="14"/>
        <v>43744</v>
      </c>
      <c r="B191" s="46">
        <f t="shared" si="13"/>
        <v>43744</v>
      </c>
      <c r="C191" s="47" t="str">
        <f>VLOOKUP(WEEKDAY(B191,1),Cal_Base!$A$2:$B$8,2)</f>
        <v>日</v>
      </c>
      <c r="D191" s="202" t="str">
        <f>IF(ISERROR(VLOOKUP(A191,Cal_Base!$A$11:$D$36,2,FALSE))," ",VLOOKUP(A191,Cal_Base!$A$11:$D$36,2,FALSE))</f>
        <v xml:space="preserve"> </v>
      </c>
      <c r="E191" s="199" t="str">
        <f>IF(ISERROR(VLOOKUP(A191,Cal_Base!$A$11:$D$36,3,FALSE))," ",VLOOKUP(A191,Cal_Base!$A$11:$D$36,3,FALSE))</f>
        <v xml:space="preserve"> </v>
      </c>
      <c r="F191" s="47" t="str">
        <f>IF(ISERROR(VLOOKUP(A191,Cal_Base!$A$11:$D$36,4,FALSE))," ",VLOOKUP(A191,Cal_Base!$A$11:$D$36,4,FALSE))</f>
        <v xml:space="preserve"> </v>
      </c>
      <c r="G191" s="106" t="str">
        <f t="shared" si="11"/>
        <v xml:space="preserve">新羽杉山神社例大祭
</v>
      </c>
      <c r="H191" s="106" t="str">
        <f t="shared" si="12"/>
        <v/>
      </c>
      <c r="I191" s="106" t="str">
        <f t="shared" si="15"/>
        <v>カフェ・ド・らんらん</v>
      </c>
      <c r="K191" s="48"/>
      <c r="L191" s="48" t="s">
        <v>392</v>
      </c>
      <c r="M191" s="48"/>
      <c r="N191" s="48"/>
      <c r="O191" s="48"/>
      <c r="P191" s="48"/>
      <c r="Q191" s="48"/>
      <c r="R191" s="49"/>
      <c r="S191" s="48"/>
      <c r="T191" s="100"/>
      <c r="U191" s="48"/>
      <c r="V191" s="48" t="s">
        <v>390</v>
      </c>
    </row>
    <row r="192" spans="1:22" ht="22.5">
      <c r="A192" s="45">
        <f t="shared" si="14"/>
        <v>43745</v>
      </c>
      <c r="B192" s="46">
        <f t="shared" si="13"/>
        <v>43745</v>
      </c>
      <c r="C192" s="47" t="str">
        <f>VLOOKUP(WEEKDAY(B192,1),Cal_Base!$A$2:$B$8,2)</f>
        <v>月</v>
      </c>
      <c r="D192" s="202" t="str">
        <f>IF(ISERROR(VLOOKUP(A192,Cal_Base!$A$11:$D$36,2,FALSE))," ",VLOOKUP(A192,Cal_Base!$A$11:$D$36,2,FALSE))</f>
        <v xml:space="preserve"> </v>
      </c>
      <c r="E192" s="199" t="str">
        <f>IF(ISERROR(VLOOKUP(A192,Cal_Base!$A$11:$D$36,3,FALSE))," ",VLOOKUP(A192,Cal_Base!$A$11:$D$36,3,FALSE))</f>
        <v xml:space="preserve"> </v>
      </c>
      <c r="F192" s="47" t="str">
        <f>IF(ISERROR(VLOOKUP(A192,Cal_Base!$A$11:$D$36,4,FALSE))," ",VLOOKUP(A192,Cal_Base!$A$11:$D$36,4,FALSE))</f>
        <v xml:space="preserve"> </v>
      </c>
      <c r="G192" s="106" t="str">
        <f t="shared" si="11"/>
        <v/>
      </c>
      <c r="H192" s="106" t="str">
        <f t="shared" si="12"/>
        <v/>
      </c>
      <c r="I192" s="106" t="str">
        <f t="shared" si="15"/>
        <v xml:space="preserve">新羽小後期始業
</v>
      </c>
      <c r="K192" s="48"/>
      <c r="L192" s="48"/>
      <c r="M192" s="48"/>
      <c r="N192" s="48"/>
      <c r="O192" s="48"/>
      <c r="P192" s="48"/>
      <c r="Q192" s="48"/>
      <c r="R192" s="49" t="s">
        <v>354</v>
      </c>
      <c r="S192" s="48"/>
      <c r="T192" s="100"/>
      <c r="U192" s="48"/>
      <c r="V192" s="48"/>
    </row>
    <row r="193" spans="1:22" ht="22.5">
      <c r="A193" s="45">
        <f t="shared" si="14"/>
        <v>43746</v>
      </c>
      <c r="B193" s="46">
        <f t="shared" si="13"/>
        <v>43746</v>
      </c>
      <c r="C193" s="47" t="str">
        <f>VLOOKUP(WEEKDAY(B193,1),Cal_Base!$A$2:$B$8,2)</f>
        <v>火</v>
      </c>
      <c r="D193" s="202" t="str">
        <f>IF(ISERROR(VLOOKUP(A193,Cal_Base!$A$11:$D$36,2,FALSE))," ",VLOOKUP(A193,Cal_Base!$A$11:$D$36,2,FALSE))</f>
        <v xml:space="preserve"> </v>
      </c>
      <c r="E193" s="199" t="str">
        <f>IF(ISERROR(VLOOKUP(A193,Cal_Base!$A$11:$D$36,3,FALSE))," ",VLOOKUP(A193,Cal_Base!$A$11:$D$36,3,FALSE))</f>
        <v xml:space="preserve"> </v>
      </c>
      <c r="F193" s="47" t="str">
        <f>IF(ISERROR(VLOOKUP(A193,Cal_Base!$A$11:$D$36,4,FALSE))," ",VLOOKUP(A193,Cal_Base!$A$11:$D$36,4,FALSE))</f>
        <v xml:space="preserve"> </v>
      </c>
      <c r="G193" s="106" t="str">
        <f t="shared" si="11"/>
        <v/>
      </c>
      <c r="H193" s="106" t="str">
        <f t="shared" si="12"/>
        <v>定例消防団・分団長会議区青指協会長会</v>
      </c>
      <c r="I193" s="106" t="str">
        <f t="shared" si="15"/>
        <v>たんぽぽにっぱ</v>
      </c>
      <c r="K193" s="48"/>
      <c r="L193" s="48"/>
      <c r="M193" s="48" t="s">
        <v>163</v>
      </c>
      <c r="N193" s="48"/>
      <c r="O193" s="48"/>
      <c r="P193" s="48" t="s">
        <v>300</v>
      </c>
      <c r="Q193" s="48"/>
      <c r="R193" s="49"/>
      <c r="S193" s="48"/>
      <c r="T193" s="100"/>
      <c r="U193" s="48"/>
      <c r="V193" s="48" t="s">
        <v>381</v>
      </c>
    </row>
    <row r="194" spans="1:22">
      <c r="A194" s="45">
        <f t="shared" si="14"/>
        <v>43747</v>
      </c>
      <c r="B194" s="46">
        <f t="shared" si="13"/>
        <v>43747</v>
      </c>
      <c r="C194" s="47" t="str">
        <f>VLOOKUP(WEEKDAY(B194,1),Cal_Base!$A$2:$B$8,2)</f>
        <v>水</v>
      </c>
      <c r="D194" s="202" t="str">
        <f>IF(ISERROR(VLOOKUP(A194,Cal_Base!$A$11:$D$36,2,FALSE))," ",VLOOKUP(A194,Cal_Base!$A$11:$D$36,2,FALSE))</f>
        <v xml:space="preserve"> </v>
      </c>
      <c r="E194" s="199" t="str">
        <f>IF(ISERROR(VLOOKUP(A194,Cal_Base!$A$11:$D$36,3,FALSE))," ",VLOOKUP(A194,Cal_Base!$A$11:$D$36,3,FALSE))</f>
        <v xml:space="preserve"> </v>
      </c>
      <c r="F194" s="47" t="str">
        <f>IF(ISERROR(VLOOKUP(A194,Cal_Base!$A$11:$D$36,4,FALSE))," ",VLOOKUP(A194,Cal_Base!$A$11:$D$36,4,FALSE))</f>
        <v xml:space="preserve"> </v>
      </c>
      <c r="G194" s="106" t="str">
        <f t="shared" si="11"/>
        <v/>
      </c>
      <c r="H194" s="106" t="str">
        <f t="shared" si="12"/>
        <v>新羽青指協定例会</v>
      </c>
      <c r="I194" s="106" t="str">
        <f t="shared" si="15"/>
        <v/>
      </c>
      <c r="K194" s="48"/>
      <c r="L194" s="48"/>
      <c r="M194" s="48"/>
      <c r="N194" s="48"/>
      <c r="O194" s="48"/>
      <c r="P194" s="48" t="s">
        <v>84</v>
      </c>
      <c r="Q194" s="48"/>
      <c r="R194" s="49"/>
      <c r="S194" s="48"/>
      <c r="T194" s="100"/>
      <c r="U194" s="48"/>
      <c r="V194" s="48"/>
    </row>
    <row r="195" spans="1:22" ht="22.5">
      <c r="A195" s="45">
        <f t="shared" si="14"/>
        <v>43748</v>
      </c>
      <c r="B195" s="46">
        <f t="shared" si="13"/>
        <v>43748</v>
      </c>
      <c r="C195" s="47" t="str">
        <f>VLOOKUP(WEEKDAY(B195,1),Cal_Base!$A$2:$B$8,2)</f>
        <v>木</v>
      </c>
      <c r="D195" s="202" t="str">
        <f>IF(ISERROR(VLOOKUP(A195,Cal_Base!$A$11:$D$36,2,FALSE))," ",VLOOKUP(A195,Cal_Base!$A$11:$D$36,2,FALSE))</f>
        <v xml:space="preserve"> </v>
      </c>
      <c r="E195" s="199" t="str">
        <f>IF(ISERROR(VLOOKUP(A195,Cal_Base!$A$11:$D$36,3,FALSE))," ",VLOOKUP(A195,Cal_Base!$A$11:$D$36,3,FALSE))</f>
        <v xml:space="preserve"> </v>
      </c>
      <c r="F195" s="47" t="str">
        <f>IF(ISERROR(VLOOKUP(A195,Cal_Base!$A$11:$D$36,4,FALSE))," ",VLOOKUP(A195,Cal_Base!$A$11:$D$36,4,FALSE))</f>
        <v xml:space="preserve"> </v>
      </c>
      <c r="G195" s="106" t="str">
        <f t="shared" ref="G195:G258" si="16">IF(E195=" ",K195&amp;L195,E195&amp;K195&amp;L195)</f>
        <v xml:space="preserve">大新羽音頭練習
</v>
      </c>
      <c r="H195" s="106" t="str">
        <f t="shared" ref="H195:H258" si="17">M195&amp;N195&amp;O195&amp;P195&amp;Q195</f>
        <v/>
      </c>
      <c r="I195" s="106" t="str">
        <f t="shared" si="15"/>
        <v/>
      </c>
      <c r="K195" s="48"/>
      <c r="L195" s="48" t="s">
        <v>219</v>
      </c>
      <c r="M195" s="48"/>
      <c r="N195" s="48"/>
      <c r="O195" s="48"/>
      <c r="P195" s="48"/>
      <c r="Q195" s="48"/>
      <c r="R195" s="49"/>
      <c r="S195" s="48"/>
      <c r="T195" s="100"/>
      <c r="U195" s="48"/>
      <c r="V195" s="48"/>
    </row>
    <row r="196" spans="1:22">
      <c r="A196" s="45">
        <f t="shared" si="14"/>
        <v>43749</v>
      </c>
      <c r="B196" s="46">
        <f t="shared" ref="B196:B259" si="18">A196</f>
        <v>43749</v>
      </c>
      <c r="C196" s="47" t="str">
        <f>VLOOKUP(WEEKDAY(B196,1),Cal_Base!$A$2:$B$8,2)</f>
        <v>金</v>
      </c>
      <c r="D196" s="202" t="str">
        <f>IF(ISERROR(VLOOKUP(A196,Cal_Base!$A$11:$D$36,2,FALSE))," ",VLOOKUP(A196,Cal_Base!$A$11:$D$36,2,FALSE))</f>
        <v xml:space="preserve"> </v>
      </c>
      <c r="E196" s="199" t="str">
        <f>IF(ISERROR(VLOOKUP(A196,Cal_Base!$A$11:$D$36,3,FALSE))," ",VLOOKUP(A196,Cal_Base!$A$11:$D$36,3,FALSE))</f>
        <v xml:space="preserve"> </v>
      </c>
      <c r="F196" s="47" t="str">
        <f>IF(ISERROR(VLOOKUP(A196,Cal_Base!$A$11:$D$36,4,FALSE))," ",VLOOKUP(A196,Cal_Base!$A$11:$D$36,4,FALSE))</f>
        <v xml:space="preserve"> </v>
      </c>
      <c r="G196" s="106" t="str">
        <f t="shared" si="16"/>
        <v/>
      </c>
      <c r="H196" s="106" t="str">
        <f t="shared" si="17"/>
        <v/>
      </c>
      <c r="I196" s="106" t="str">
        <f t="shared" si="15"/>
        <v>新羽小・新羽中・新田小前期終業式</v>
      </c>
      <c r="K196" s="48"/>
      <c r="L196" s="48"/>
      <c r="M196" s="48"/>
      <c r="N196" s="48"/>
      <c r="O196" s="48"/>
      <c r="P196" s="48"/>
      <c r="Q196" s="48"/>
      <c r="R196" s="49" t="s">
        <v>702</v>
      </c>
      <c r="S196" s="48" t="s">
        <v>703</v>
      </c>
      <c r="T196" s="100" t="s">
        <v>437</v>
      </c>
      <c r="U196" s="48"/>
      <c r="V196" s="48"/>
    </row>
    <row r="197" spans="1:22" ht="22.5">
      <c r="A197" s="45">
        <f t="shared" ref="A197:A260" si="19">A196+1</f>
        <v>43750</v>
      </c>
      <c r="B197" s="46">
        <f t="shared" si="18"/>
        <v>43750</v>
      </c>
      <c r="C197" s="47" t="str">
        <f>VLOOKUP(WEEKDAY(B197,1),Cal_Base!$A$2:$B$8,2)</f>
        <v>土</v>
      </c>
      <c r="D197" s="202" t="str">
        <f>IF(ISERROR(VLOOKUP(A197,Cal_Base!$A$11:$D$36,2,FALSE))," ",VLOOKUP(A197,Cal_Base!$A$11:$D$36,2,FALSE))</f>
        <v xml:space="preserve"> </v>
      </c>
      <c r="E197" s="199" t="str">
        <f>IF(ISERROR(VLOOKUP(A197,Cal_Base!$A$11:$D$36,3,FALSE))," ",VLOOKUP(A197,Cal_Base!$A$11:$D$36,3,FALSE))</f>
        <v xml:space="preserve"> </v>
      </c>
      <c r="F197" s="47" t="str">
        <f>IF(ISERROR(VLOOKUP(A197,Cal_Base!$A$11:$D$36,4,FALSE))," ",VLOOKUP(A197,Cal_Base!$A$11:$D$36,4,FALSE))</f>
        <v xml:space="preserve"> </v>
      </c>
      <c r="G197" s="106" t="str">
        <f t="shared" si="16"/>
        <v xml:space="preserve">ラグビーWC
</v>
      </c>
      <c r="H197" s="106" t="str">
        <f t="shared" si="17"/>
        <v>消防団ラグビー警備</v>
      </c>
      <c r="I197" s="106" t="str">
        <f t="shared" si="15"/>
        <v>新羽幼稚園運動会</v>
      </c>
      <c r="K197" s="48" t="s">
        <v>616</v>
      </c>
      <c r="L197" s="48" t="s">
        <v>200</v>
      </c>
      <c r="M197" s="48" t="s">
        <v>686</v>
      </c>
      <c r="N197" s="48"/>
      <c r="O197" s="48"/>
      <c r="P197" s="48"/>
      <c r="Q197" s="48"/>
      <c r="R197" s="49"/>
      <c r="S197" s="48"/>
      <c r="T197" s="100"/>
      <c r="U197" s="48" t="s">
        <v>165</v>
      </c>
      <c r="V197" s="48"/>
    </row>
    <row r="198" spans="1:22" ht="33.75">
      <c r="A198" s="45">
        <f t="shared" si="19"/>
        <v>43751</v>
      </c>
      <c r="B198" s="46">
        <f t="shared" si="18"/>
        <v>43751</v>
      </c>
      <c r="C198" s="47" t="str">
        <f>VLOOKUP(WEEKDAY(B198,1),Cal_Base!$A$2:$B$8,2)</f>
        <v>日</v>
      </c>
      <c r="D198" s="202" t="str">
        <f>IF(ISERROR(VLOOKUP(A198,Cal_Base!$A$11:$D$36,2,FALSE))," ",VLOOKUP(A198,Cal_Base!$A$11:$D$36,2,FALSE))</f>
        <v xml:space="preserve"> </v>
      </c>
      <c r="E198" s="199" t="str">
        <f>IF(ISERROR(VLOOKUP(A198,Cal_Base!$A$11:$D$36,3,FALSE))," ",VLOOKUP(A198,Cal_Base!$A$11:$D$36,3,FALSE))</f>
        <v xml:space="preserve"> </v>
      </c>
      <c r="F198" s="47" t="str">
        <f>IF(ISERROR(VLOOKUP(A198,Cal_Base!$A$11:$D$36,4,FALSE))," ",VLOOKUP(A198,Cal_Base!$A$11:$D$36,4,FALSE))</f>
        <v xml:space="preserve"> </v>
      </c>
      <c r="G198" s="106" t="str">
        <f t="shared" si="16"/>
        <v>ラグビーWC
北新羽杉山例大祭
北新羽神輿渡御</v>
      </c>
      <c r="H198" s="106" t="str">
        <f t="shared" si="17"/>
        <v>消防団ラグビー警備</v>
      </c>
      <c r="I198" s="106" t="str">
        <f t="shared" si="15"/>
        <v>新羽幼稚園運動会(予備日)</v>
      </c>
      <c r="K198" s="48" t="s">
        <v>238</v>
      </c>
      <c r="L198" s="48" t="s">
        <v>674</v>
      </c>
      <c r="M198" s="48" t="s">
        <v>686</v>
      </c>
      <c r="N198" s="48"/>
      <c r="O198" s="48"/>
      <c r="P198" s="48"/>
      <c r="Q198" s="48"/>
      <c r="R198" s="49"/>
      <c r="S198" s="48"/>
      <c r="T198" s="100"/>
      <c r="U198" s="48" t="s">
        <v>410</v>
      </c>
      <c r="V198" s="48"/>
    </row>
    <row r="199" spans="1:22" ht="22.5">
      <c r="A199" s="45">
        <f t="shared" si="19"/>
        <v>43752</v>
      </c>
      <c r="B199" s="46">
        <f t="shared" si="18"/>
        <v>43752</v>
      </c>
      <c r="C199" s="47" t="str">
        <f>VLOOKUP(WEEKDAY(B199,1),Cal_Base!$A$2:$B$8,2)</f>
        <v>月</v>
      </c>
      <c r="D199" s="202" t="str">
        <f>IF(ISERROR(VLOOKUP(A199,Cal_Base!$A$11:$D$36,2,FALSE))," ",VLOOKUP(A199,Cal_Base!$A$11:$D$36,2,FALSE))</f>
        <v>祝</v>
      </c>
      <c r="E199" s="199" t="str">
        <f>IF(ISERROR(VLOOKUP(A199,Cal_Base!$A$11:$D$36,3,FALSE))," ",VLOOKUP(A199,Cal_Base!$A$11:$D$36,3,FALSE))</f>
        <v xml:space="preserve">体育の日
</v>
      </c>
      <c r="F199" s="47">
        <f>IF(ISERROR(VLOOKUP(A199,Cal_Base!$A$11:$D$36,4,FALSE))," ",VLOOKUP(A199,Cal_Base!$A$11:$D$36,4,FALSE))</f>
        <v>1</v>
      </c>
      <c r="G199" s="106" t="str">
        <f t="shared" si="16"/>
        <v xml:space="preserve">体育の日
</v>
      </c>
      <c r="H199" s="106" t="str">
        <f t="shared" si="17"/>
        <v/>
      </c>
      <c r="I199" s="106" t="str">
        <f t="shared" si="15"/>
        <v>たんぽぽきたにっぱ</v>
      </c>
      <c r="K199" s="48"/>
      <c r="L199" s="48"/>
      <c r="M199" s="48"/>
      <c r="N199" s="48"/>
      <c r="O199" s="48"/>
      <c r="P199" s="48"/>
      <c r="Q199" s="48"/>
      <c r="R199" s="49"/>
      <c r="S199" s="48"/>
      <c r="T199" s="100"/>
      <c r="U199" s="48"/>
      <c r="V199" s="48" t="s">
        <v>99</v>
      </c>
    </row>
    <row r="200" spans="1:22" ht="22.5">
      <c r="A200" s="45">
        <f t="shared" si="19"/>
        <v>43753</v>
      </c>
      <c r="B200" s="46">
        <f t="shared" si="18"/>
        <v>43753</v>
      </c>
      <c r="C200" s="47" t="str">
        <f>VLOOKUP(WEEKDAY(B200,1),Cal_Base!$A$2:$B$8,2)</f>
        <v>火</v>
      </c>
      <c r="D200" s="202" t="str">
        <f>IF(ISERROR(VLOOKUP(A200,Cal_Base!$A$11:$D$36,2,FALSE))," ",VLOOKUP(A200,Cal_Base!$A$11:$D$36,2,FALSE))</f>
        <v xml:space="preserve"> </v>
      </c>
      <c r="E200" s="199" t="str">
        <f>IF(ISERROR(VLOOKUP(A200,Cal_Base!$A$11:$D$36,3,FALSE))," ",VLOOKUP(A200,Cal_Base!$A$11:$D$36,3,FALSE))</f>
        <v xml:space="preserve"> </v>
      </c>
      <c r="F200" s="47" t="str">
        <f>IF(ISERROR(VLOOKUP(A200,Cal_Base!$A$11:$D$36,4,FALSE))," ",VLOOKUP(A200,Cal_Base!$A$11:$D$36,4,FALSE))</f>
        <v xml:space="preserve"> </v>
      </c>
      <c r="G200" s="106" t="str">
        <f t="shared" si="16"/>
        <v/>
      </c>
      <c r="H200" s="106" t="str">
        <f t="shared" si="17"/>
        <v>区民生児童委員会長会</v>
      </c>
      <c r="I200" s="106" t="str">
        <f>R200&amp;S200&amp;T200&amp;U200&amp;V200</f>
        <v xml:space="preserve">新羽小・新羽中・新田小後期始業式
</v>
      </c>
      <c r="K200" s="48"/>
      <c r="L200" s="48"/>
      <c r="M200" s="48"/>
      <c r="N200" s="48" t="s">
        <v>457</v>
      </c>
      <c r="O200" s="48"/>
      <c r="P200" s="48"/>
      <c r="Q200" s="48"/>
      <c r="R200" s="49" t="s">
        <v>702</v>
      </c>
      <c r="S200" s="48" t="s">
        <v>703</v>
      </c>
      <c r="T200" s="100" t="s">
        <v>631</v>
      </c>
      <c r="U200" s="48"/>
      <c r="V200" s="48"/>
    </row>
    <row r="201" spans="1:22" ht="33.75">
      <c r="A201" s="45">
        <f t="shared" si="19"/>
        <v>43754</v>
      </c>
      <c r="B201" s="46">
        <f t="shared" si="18"/>
        <v>43754</v>
      </c>
      <c r="C201" s="47" t="str">
        <f>VLOOKUP(WEEKDAY(B201,1),Cal_Base!$A$2:$B$8,2)</f>
        <v>水</v>
      </c>
      <c r="D201" s="202" t="str">
        <f>IF(ISERROR(VLOOKUP(A201,Cal_Base!$A$11:$D$36,2,FALSE))," ",VLOOKUP(A201,Cal_Base!$A$11:$D$36,2,FALSE))</f>
        <v xml:space="preserve"> </v>
      </c>
      <c r="E201" s="199" t="str">
        <f>IF(ISERROR(VLOOKUP(A201,Cal_Base!$A$11:$D$36,3,FALSE))," ",VLOOKUP(A201,Cal_Base!$A$11:$D$36,3,FALSE))</f>
        <v xml:space="preserve"> </v>
      </c>
      <c r="F201" s="47" t="str">
        <f>IF(ISERROR(VLOOKUP(A201,Cal_Base!$A$11:$D$36,4,FALSE))," ",VLOOKUP(A201,Cal_Base!$A$11:$D$36,4,FALSE))</f>
        <v xml:space="preserve"> </v>
      </c>
      <c r="G201" s="106" t="str">
        <f t="shared" si="16"/>
        <v/>
      </c>
      <c r="H201" s="106" t="str">
        <f t="shared" si="17"/>
        <v xml:space="preserve">区スポ進委員会長会
区青指広報委員会
</v>
      </c>
      <c r="I201" s="106" t="str">
        <f t="shared" si="15"/>
        <v/>
      </c>
      <c r="K201" s="48"/>
      <c r="L201" s="48"/>
      <c r="M201" s="48"/>
      <c r="N201" s="48"/>
      <c r="O201" s="48" t="s">
        <v>367</v>
      </c>
      <c r="P201" s="48" t="s">
        <v>648</v>
      </c>
      <c r="Q201" s="48"/>
      <c r="R201" s="49"/>
      <c r="S201" s="48"/>
      <c r="T201" s="100"/>
      <c r="U201" s="48"/>
      <c r="V201" s="48"/>
    </row>
    <row r="202" spans="1:22" ht="33.75">
      <c r="A202" s="45">
        <f t="shared" si="19"/>
        <v>43755</v>
      </c>
      <c r="B202" s="46">
        <f t="shared" si="18"/>
        <v>43755</v>
      </c>
      <c r="C202" s="47" t="str">
        <f>VLOOKUP(WEEKDAY(B202,1),Cal_Base!$A$2:$B$8,2)</f>
        <v>木</v>
      </c>
      <c r="D202" s="202" t="str">
        <f>IF(ISERROR(VLOOKUP(A202,Cal_Base!$A$11:$D$36,2,FALSE))," ",VLOOKUP(A202,Cal_Base!$A$11:$D$36,2,FALSE))</f>
        <v xml:space="preserve"> </v>
      </c>
      <c r="E202" s="199" t="str">
        <f>IF(ISERROR(VLOOKUP(A202,Cal_Base!$A$11:$D$36,3,FALSE))," ",VLOOKUP(A202,Cal_Base!$A$11:$D$36,3,FALSE))</f>
        <v xml:space="preserve"> </v>
      </c>
      <c r="F202" s="47" t="str">
        <f>IF(ISERROR(VLOOKUP(A202,Cal_Base!$A$11:$D$36,4,FALSE))," ",VLOOKUP(A202,Cal_Base!$A$11:$D$36,4,FALSE))</f>
        <v xml:space="preserve"> </v>
      </c>
      <c r="G202" s="106" t="str">
        <f t="shared" si="16"/>
        <v/>
      </c>
      <c r="H202" s="106" t="str">
        <f t="shared" si="17"/>
        <v xml:space="preserve">さわやかスポーツ
</v>
      </c>
      <c r="I202" s="106" t="str">
        <f t="shared" si="15"/>
        <v xml:space="preserve">新羽小５年御殿場宿泊体験学習
新羽中文化祭
</v>
      </c>
      <c r="K202" s="48"/>
      <c r="L202" s="48"/>
      <c r="M202" s="48"/>
      <c r="N202" s="48"/>
      <c r="O202" s="48" t="s">
        <v>199</v>
      </c>
      <c r="P202" s="48"/>
      <c r="Q202" s="48"/>
      <c r="R202" s="49" t="s">
        <v>570</v>
      </c>
      <c r="S202" s="48" t="s">
        <v>663</v>
      </c>
      <c r="T202" s="100"/>
      <c r="U202" s="48"/>
      <c r="V202" s="48"/>
    </row>
    <row r="203" spans="1:22" ht="33.75">
      <c r="A203" s="45">
        <f t="shared" si="19"/>
        <v>43756</v>
      </c>
      <c r="B203" s="46">
        <f t="shared" si="18"/>
        <v>43756</v>
      </c>
      <c r="C203" s="47" t="str">
        <f>VLOOKUP(WEEKDAY(B203,1),Cal_Base!$A$2:$B$8,2)</f>
        <v>金</v>
      </c>
      <c r="D203" s="202" t="str">
        <f>IF(ISERROR(VLOOKUP(A203,Cal_Base!$A$11:$D$36,2,FALSE))," ",VLOOKUP(A203,Cal_Base!$A$11:$D$36,2,FALSE))</f>
        <v xml:space="preserve"> </v>
      </c>
      <c r="E203" s="199" t="str">
        <f>IF(ISERROR(VLOOKUP(A203,Cal_Base!$A$11:$D$36,3,FALSE))," ",VLOOKUP(A203,Cal_Base!$A$11:$D$36,3,FALSE))</f>
        <v xml:space="preserve"> </v>
      </c>
      <c r="F203" s="47" t="str">
        <f>IF(ISERROR(VLOOKUP(A203,Cal_Base!$A$11:$D$36,4,FALSE))," ",VLOOKUP(A203,Cal_Base!$A$11:$D$36,4,FALSE))</f>
        <v xml:space="preserve"> </v>
      </c>
      <c r="G203" s="106" t="str">
        <f t="shared" si="16"/>
        <v/>
      </c>
      <c r="H203" s="106" t="str">
        <f t="shared" si="17"/>
        <v/>
      </c>
      <c r="I203" s="106" t="str">
        <f t="shared" si="15"/>
        <v xml:space="preserve">新羽小５年御殿場宿泊体験学習
新羽中合唱コンクール
</v>
      </c>
      <c r="K203" s="48"/>
      <c r="L203" s="48"/>
      <c r="M203" s="48"/>
      <c r="N203" s="48"/>
      <c r="O203" s="48"/>
      <c r="P203" s="48"/>
      <c r="Q203" s="48"/>
      <c r="R203" s="49" t="s">
        <v>570</v>
      </c>
      <c r="S203" s="48" t="s">
        <v>662</v>
      </c>
      <c r="T203" s="100"/>
      <c r="U203" s="48"/>
      <c r="V203" s="48"/>
    </row>
    <row r="204" spans="1:22" ht="33.75">
      <c r="A204" s="45">
        <f t="shared" si="19"/>
        <v>43757</v>
      </c>
      <c r="B204" s="46">
        <f t="shared" si="18"/>
        <v>43757</v>
      </c>
      <c r="C204" s="47" t="str">
        <f>VLOOKUP(WEEKDAY(B204,1),Cal_Base!$A$2:$B$8,2)</f>
        <v>土</v>
      </c>
      <c r="D204" s="202" t="str">
        <f>IF(ISERROR(VLOOKUP(A204,Cal_Base!$A$11:$D$36,2,FALSE))," ",VLOOKUP(A204,Cal_Base!$A$11:$D$36,2,FALSE))</f>
        <v xml:space="preserve"> </v>
      </c>
      <c r="E204" s="199" t="str">
        <f>IF(ISERROR(VLOOKUP(A204,Cal_Base!$A$11:$D$36,3,FALSE))," ",VLOOKUP(A204,Cal_Base!$A$11:$D$36,3,FALSE))</f>
        <v xml:space="preserve"> </v>
      </c>
      <c r="F204" s="47" t="str">
        <f>IF(ISERROR(VLOOKUP(A204,Cal_Base!$A$11:$D$36,4,FALSE))," ",VLOOKUP(A204,Cal_Base!$A$11:$D$36,4,FALSE))</f>
        <v xml:space="preserve"> </v>
      </c>
      <c r="G204" s="106" t="str">
        <f t="shared" si="16"/>
        <v xml:space="preserve">第46回健民祭前日準備
</v>
      </c>
      <c r="H204" s="106" t="str">
        <f t="shared" si="17"/>
        <v xml:space="preserve">新羽スポ推企画委員会
青指全市統一行動
</v>
      </c>
      <c r="I204" s="106" t="str">
        <f t="shared" si="15"/>
        <v xml:space="preserve">新田小運動会
オハナ保育園運動会
</v>
      </c>
      <c r="K204" s="48"/>
      <c r="L204" s="48" t="s">
        <v>237</v>
      </c>
      <c r="M204" s="48"/>
      <c r="N204" s="48"/>
      <c r="O204" s="48" t="s">
        <v>698</v>
      </c>
      <c r="P204" s="48" t="s">
        <v>473</v>
      </c>
      <c r="Q204" s="48"/>
      <c r="R204" s="49"/>
      <c r="S204" s="48"/>
      <c r="T204" s="100" t="s">
        <v>571</v>
      </c>
      <c r="U204" s="48" t="s">
        <v>356</v>
      </c>
      <c r="V204" s="48"/>
    </row>
    <row r="205" spans="1:22" ht="45">
      <c r="A205" s="45">
        <f t="shared" si="19"/>
        <v>43758</v>
      </c>
      <c r="B205" s="46">
        <f t="shared" si="18"/>
        <v>43758</v>
      </c>
      <c r="C205" s="47" t="str">
        <f>VLOOKUP(WEEKDAY(B205,1),Cal_Base!$A$2:$B$8,2)</f>
        <v>日</v>
      </c>
      <c r="D205" s="202" t="str">
        <f>IF(ISERROR(VLOOKUP(A205,Cal_Base!$A$11:$D$36,2,FALSE))," ",VLOOKUP(A205,Cal_Base!$A$11:$D$36,2,FALSE))</f>
        <v xml:space="preserve"> </v>
      </c>
      <c r="E205" s="199" t="str">
        <f>IF(ISERROR(VLOOKUP(A205,Cal_Base!$A$11:$D$36,3,FALSE))," ",VLOOKUP(A205,Cal_Base!$A$11:$D$36,3,FALSE))</f>
        <v xml:space="preserve"> </v>
      </c>
      <c r="F205" s="47" t="str">
        <f>IF(ISERROR(VLOOKUP(A205,Cal_Base!$A$11:$D$36,4,FALSE))," ",VLOOKUP(A205,Cal_Base!$A$11:$D$36,4,FALSE))</f>
        <v xml:space="preserve"> </v>
      </c>
      <c r="G205" s="106" t="str">
        <f>IF(E205=" ",K205&amp;L205,E205&amp;K205&amp;L205)</f>
        <v xml:space="preserve">横浜市身体障がい者運動会(ラポール)
第46回新羽地区健民祭
</v>
      </c>
      <c r="H205" s="106" t="str">
        <f t="shared" si="17"/>
        <v/>
      </c>
      <c r="I205" s="106" t="str">
        <f t="shared" si="15"/>
        <v>新田小運動会予備日</v>
      </c>
      <c r="K205" s="48" t="s">
        <v>464</v>
      </c>
      <c r="L205" s="48" t="s">
        <v>666</v>
      </c>
      <c r="M205" s="48"/>
      <c r="N205" s="48"/>
      <c r="O205" s="48"/>
      <c r="P205" s="48"/>
      <c r="Q205" s="48"/>
      <c r="R205" s="49"/>
      <c r="S205" s="48"/>
      <c r="T205" s="100" t="s">
        <v>468</v>
      </c>
      <c r="U205" s="48"/>
      <c r="V205" s="48"/>
    </row>
    <row r="206" spans="1:22" ht="19.5">
      <c r="A206" s="45">
        <f t="shared" si="19"/>
        <v>43759</v>
      </c>
      <c r="B206" s="46">
        <f t="shared" si="18"/>
        <v>43759</v>
      </c>
      <c r="C206" s="47" t="str">
        <f>VLOOKUP(WEEKDAY(B206,1),Cal_Base!$A$2:$B$8,2)</f>
        <v>月</v>
      </c>
      <c r="D206" s="202" t="str">
        <f>IF(ISERROR(VLOOKUP(A206,Cal_Base!$A$11:$D$36,2,FALSE))," ",VLOOKUP(A206,Cal_Base!$A$11:$D$36,2,FALSE))</f>
        <v xml:space="preserve"> </v>
      </c>
      <c r="E206" s="199" t="str">
        <f>IF(ISERROR(VLOOKUP(A206,Cal_Base!$A$11:$D$36,3,FALSE))," ",VLOOKUP(A206,Cal_Base!$A$11:$D$36,3,FALSE))</f>
        <v xml:space="preserve"> </v>
      </c>
      <c r="F206" s="47" t="str">
        <f>IF(ISERROR(VLOOKUP(A206,Cal_Base!$A$11:$D$36,4,FALSE))," ",VLOOKUP(A206,Cal_Base!$A$11:$D$36,4,FALSE))</f>
        <v xml:space="preserve"> </v>
      </c>
      <c r="G206" s="106" t="str">
        <f t="shared" si="16"/>
        <v/>
      </c>
      <c r="H206" s="106" t="str">
        <f t="shared" si="17"/>
        <v>地区民生児童委員定例会</v>
      </c>
      <c r="I206" s="106" t="str">
        <f t="shared" si="15"/>
        <v>新田小振替休日</v>
      </c>
      <c r="K206" s="48"/>
      <c r="L206" s="48"/>
      <c r="M206" s="48"/>
      <c r="N206" s="48" t="s">
        <v>455</v>
      </c>
      <c r="O206" s="48"/>
      <c r="P206" s="48"/>
      <c r="Q206" s="48"/>
      <c r="R206" s="49"/>
      <c r="S206" s="48"/>
      <c r="T206" s="100" t="s">
        <v>438</v>
      </c>
      <c r="U206" s="48"/>
      <c r="V206" s="48"/>
    </row>
    <row r="207" spans="1:22" ht="31.5">
      <c r="A207" s="45">
        <f t="shared" si="19"/>
        <v>43760</v>
      </c>
      <c r="B207" s="46">
        <f t="shared" si="18"/>
        <v>43760</v>
      </c>
      <c r="C207" s="47" t="str">
        <f>VLOOKUP(WEEKDAY(B207,1),Cal_Base!$A$2:$B$8,2)</f>
        <v>火</v>
      </c>
      <c r="D207" s="202" t="str">
        <f>IF(ISERROR(VLOOKUP(A207,Cal_Base!$A$11:$D$36,2,FALSE))," ",VLOOKUP(A207,Cal_Base!$A$11:$D$36,2,FALSE))</f>
        <v>祝</v>
      </c>
      <c r="E207" s="199" t="str">
        <f>IF(ISERROR(VLOOKUP(A207,Cal_Base!$A$11:$D$36,3,FALSE))," ",VLOOKUP(A207,Cal_Base!$A$11:$D$36,3,FALSE))</f>
        <v xml:space="preserve">即位礼正殿の儀
</v>
      </c>
      <c r="F207" s="47">
        <f>IF(ISERROR(VLOOKUP(A207,Cal_Base!$A$11:$D$36,4,FALSE))," ",VLOOKUP(A207,Cal_Base!$A$11:$D$36,4,FALSE))</f>
        <v>1</v>
      </c>
      <c r="G207" s="106" t="str">
        <f t="shared" si="16"/>
        <v xml:space="preserve">即位礼正殿の儀
</v>
      </c>
      <c r="H207" s="106" t="str">
        <f t="shared" si="17"/>
        <v/>
      </c>
      <c r="I207" s="106" t="str">
        <f t="shared" si="15"/>
        <v xml:space="preserve">たんぽぽにっぱ
</v>
      </c>
      <c r="K207" s="48"/>
      <c r="L207" s="48"/>
      <c r="M207" s="48"/>
      <c r="N207" s="48"/>
      <c r="O207" s="48"/>
      <c r="P207" s="48"/>
      <c r="Q207" s="48"/>
      <c r="R207" s="49"/>
      <c r="S207" s="48"/>
      <c r="T207" s="100"/>
      <c r="U207" s="48"/>
      <c r="V207" s="48" t="s">
        <v>588</v>
      </c>
    </row>
    <row r="208" spans="1:22" ht="22.5">
      <c r="A208" s="45">
        <f t="shared" si="19"/>
        <v>43761</v>
      </c>
      <c r="B208" s="46">
        <f t="shared" si="18"/>
        <v>43761</v>
      </c>
      <c r="C208" s="47" t="str">
        <f>VLOOKUP(WEEKDAY(B208,1),Cal_Base!$A$2:$B$8,2)</f>
        <v>水</v>
      </c>
      <c r="D208" s="202" t="str">
        <f>IF(ISERROR(VLOOKUP(A208,Cal_Base!$A$11:$D$36,2,FALSE))," ",VLOOKUP(A208,Cal_Base!$A$11:$D$36,2,FALSE))</f>
        <v xml:space="preserve"> </v>
      </c>
      <c r="E208" s="199" t="str">
        <f>IF(ISERROR(VLOOKUP(A208,Cal_Base!$A$11:$D$36,3,FALSE))," ",VLOOKUP(A208,Cal_Base!$A$11:$D$36,3,FALSE))</f>
        <v xml:space="preserve"> </v>
      </c>
      <c r="F208" s="47" t="str">
        <f>IF(ISERROR(VLOOKUP(A208,Cal_Base!$A$11:$D$36,4,FALSE))," ",VLOOKUP(A208,Cal_Base!$A$11:$D$36,4,FALSE))</f>
        <v xml:space="preserve"> </v>
      </c>
      <c r="G208" s="106" t="str">
        <f t="shared" si="16"/>
        <v/>
      </c>
      <c r="H208" s="106" t="str">
        <f t="shared" si="17"/>
        <v xml:space="preserve">区青指実行委員会
</v>
      </c>
      <c r="I208" s="106" t="str">
        <f t="shared" si="15"/>
        <v/>
      </c>
      <c r="K208" s="48"/>
      <c r="L208" s="48"/>
      <c r="M208" s="48"/>
      <c r="N208" s="48"/>
      <c r="O208" s="48"/>
      <c r="P208" s="48" t="s">
        <v>364</v>
      </c>
      <c r="Q208" s="48"/>
      <c r="R208" s="49"/>
      <c r="S208" s="48"/>
      <c r="T208" s="100"/>
      <c r="U208" s="48"/>
      <c r="V208" s="48"/>
    </row>
    <row r="209" spans="1:22">
      <c r="A209" s="45">
        <f t="shared" si="19"/>
        <v>43762</v>
      </c>
      <c r="B209" s="46">
        <f t="shared" si="18"/>
        <v>43762</v>
      </c>
      <c r="C209" s="47" t="str">
        <f>VLOOKUP(WEEKDAY(B209,1),Cal_Base!$A$2:$B$8,2)</f>
        <v>木</v>
      </c>
      <c r="D209" s="202" t="str">
        <f>IF(ISERROR(VLOOKUP(A209,Cal_Base!$A$11:$D$36,2,FALSE))," ",VLOOKUP(A209,Cal_Base!$A$11:$D$36,2,FALSE))</f>
        <v xml:space="preserve"> </v>
      </c>
      <c r="E209" s="199" t="str">
        <f>IF(ISERROR(VLOOKUP(A209,Cal_Base!$A$11:$D$36,3,FALSE))," ",VLOOKUP(A209,Cal_Base!$A$11:$D$36,3,FALSE))</f>
        <v xml:space="preserve"> </v>
      </c>
      <c r="F209" s="47" t="str">
        <f>IF(ISERROR(VLOOKUP(A209,Cal_Base!$A$11:$D$36,4,FALSE))," ",VLOOKUP(A209,Cal_Base!$A$11:$D$36,4,FALSE))</f>
        <v xml:space="preserve"> </v>
      </c>
      <c r="G209" s="106" t="str">
        <f t="shared" si="16"/>
        <v/>
      </c>
      <c r="H209" s="106" t="str">
        <f t="shared" si="17"/>
        <v/>
      </c>
      <c r="I209" s="106" t="str">
        <f t="shared" si="15"/>
        <v>新羽小６年市体育大会</v>
      </c>
      <c r="K209" s="48"/>
      <c r="L209" s="48"/>
      <c r="M209" s="48"/>
      <c r="N209" s="48"/>
      <c r="O209" s="48"/>
      <c r="P209" s="48"/>
      <c r="Q209" s="48"/>
      <c r="R209" s="49" t="s">
        <v>442</v>
      </c>
      <c r="S209" s="48"/>
      <c r="T209" s="100"/>
      <c r="U209" s="48"/>
      <c r="V209" s="48"/>
    </row>
    <row r="210" spans="1:22">
      <c r="A210" s="45">
        <f t="shared" si="19"/>
        <v>43763</v>
      </c>
      <c r="B210" s="46">
        <f t="shared" si="18"/>
        <v>43763</v>
      </c>
      <c r="C210" s="47" t="str">
        <f>VLOOKUP(WEEKDAY(B210,1),Cal_Base!$A$2:$B$8,2)</f>
        <v>金</v>
      </c>
      <c r="D210" s="202" t="str">
        <f>IF(ISERROR(VLOOKUP(A210,Cal_Base!$A$11:$D$36,2,FALSE))," ",VLOOKUP(A210,Cal_Base!$A$11:$D$36,2,FALSE))</f>
        <v xml:space="preserve"> </v>
      </c>
      <c r="E210" s="199" t="str">
        <f>IF(ISERROR(VLOOKUP(A210,Cal_Base!$A$11:$D$36,3,FALSE))," ",VLOOKUP(A210,Cal_Base!$A$11:$D$36,3,FALSE))</f>
        <v xml:space="preserve"> </v>
      </c>
      <c r="F210" s="47" t="str">
        <f>IF(ISERROR(VLOOKUP(A210,Cal_Base!$A$11:$D$36,4,FALSE))," ",VLOOKUP(A210,Cal_Base!$A$11:$D$36,4,FALSE))</f>
        <v xml:space="preserve"> </v>
      </c>
      <c r="G210" s="106" t="str">
        <f t="shared" si="16"/>
        <v/>
      </c>
      <c r="H210" s="106" t="str">
        <f t="shared" si="17"/>
        <v/>
      </c>
      <c r="I210" s="106" t="str">
        <f t="shared" si="15"/>
        <v/>
      </c>
      <c r="K210" s="48"/>
      <c r="L210" s="48"/>
      <c r="M210" s="48"/>
      <c r="N210" s="48"/>
      <c r="O210" s="48"/>
      <c r="P210" s="48"/>
      <c r="Q210" s="48"/>
      <c r="R210" s="49"/>
      <c r="S210" s="48"/>
      <c r="T210" s="100"/>
      <c r="U210" s="48"/>
      <c r="V210" s="48"/>
    </row>
    <row r="211" spans="1:22" ht="33.75">
      <c r="A211" s="45">
        <f t="shared" si="19"/>
        <v>43764</v>
      </c>
      <c r="B211" s="46">
        <f t="shared" si="18"/>
        <v>43764</v>
      </c>
      <c r="C211" s="47" t="str">
        <f>VLOOKUP(WEEKDAY(B211,1),Cal_Base!$A$2:$B$8,2)</f>
        <v>土</v>
      </c>
      <c r="D211" s="202" t="str">
        <f>IF(ISERROR(VLOOKUP(A211,Cal_Base!$A$11:$D$36,2,FALSE))," ",VLOOKUP(A211,Cal_Base!$A$11:$D$36,2,FALSE))</f>
        <v xml:space="preserve"> </v>
      </c>
      <c r="E211" s="199" t="str">
        <f>IF(ISERROR(VLOOKUP(A211,Cal_Base!$A$11:$D$36,3,FALSE))," ",VLOOKUP(A211,Cal_Base!$A$11:$D$36,3,FALSE))</f>
        <v xml:space="preserve"> </v>
      </c>
      <c r="F211" s="47" t="str">
        <f>IF(ISERROR(VLOOKUP(A211,Cal_Base!$A$11:$D$36,4,FALSE))," ",VLOOKUP(A211,Cal_Base!$A$11:$D$36,4,FALSE))</f>
        <v xml:space="preserve"> </v>
      </c>
      <c r="G211" s="106" t="str">
        <f t="shared" si="16"/>
        <v>ラグビーWC準決勝
連合町会長会議
第46回健民祭慰労会</v>
      </c>
      <c r="H211" s="106" t="str">
        <f t="shared" si="17"/>
        <v>消防団ラグビー警備</v>
      </c>
      <c r="I211" s="106" t="str">
        <f t="shared" si="15"/>
        <v/>
      </c>
      <c r="K211" s="48" t="s">
        <v>236</v>
      </c>
      <c r="L211" s="48" t="s">
        <v>178</v>
      </c>
      <c r="M211" s="48" t="s">
        <v>686</v>
      </c>
      <c r="N211" s="48"/>
      <c r="O211" s="48"/>
      <c r="P211" s="48"/>
      <c r="Q211" s="48"/>
      <c r="R211" s="49"/>
      <c r="S211" s="48"/>
      <c r="T211" s="100"/>
      <c r="U211" s="48"/>
      <c r="V211" s="48"/>
    </row>
    <row r="212" spans="1:22" ht="33.75">
      <c r="A212" s="45">
        <f t="shared" si="19"/>
        <v>43765</v>
      </c>
      <c r="B212" s="46">
        <f t="shared" si="18"/>
        <v>43765</v>
      </c>
      <c r="C212" s="47" t="str">
        <f>VLOOKUP(WEEKDAY(B212,1),Cal_Base!$A$2:$B$8,2)</f>
        <v>日</v>
      </c>
      <c r="D212" s="202" t="str">
        <f>IF(ISERROR(VLOOKUP(A212,Cal_Base!$A$11:$D$36,2,FALSE))," ",VLOOKUP(A212,Cal_Base!$A$11:$D$36,2,FALSE))</f>
        <v xml:space="preserve"> </v>
      </c>
      <c r="E212" s="199" t="str">
        <f>IF(ISERROR(VLOOKUP(A212,Cal_Base!$A$11:$D$36,3,FALSE))," ",VLOOKUP(A212,Cal_Base!$A$11:$D$36,3,FALSE))</f>
        <v xml:space="preserve"> </v>
      </c>
      <c r="F212" s="47" t="str">
        <f>IF(ISERROR(VLOOKUP(A212,Cal_Base!$A$11:$D$36,4,FALSE))," ",VLOOKUP(A212,Cal_Base!$A$11:$D$36,4,FALSE))</f>
        <v xml:space="preserve"> </v>
      </c>
      <c r="G212" s="106" t="str">
        <f t="shared" si="16"/>
        <v>クリキタ役員会</v>
      </c>
      <c r="H212" s="106" t="str">
        <f t="shared" si="17"/>
        <v xml:space="preserve">消防団ラグビー警備
マルナカ祭
</v>
      </c>
      <c r="I212" s="106" t="str">
        <f t="shared" si="15"/>
        <v/>
      </c>
      <c r="K212" s="48"/>
      <c r="L212" s="48" t="s">
        <v>665</v>
      </c>
      <c r="M212" s="48" t="s">
        <v>687</v>
      </c>
      <c r="N212" s="48"/>
      <c r="O212" s="48" t="s">
        <v>667</v>
      </c>
      <c r="P212" s="48"/>
      <c r="Q212" s="48"/>
      <c r="R212" s="49"/>
      <c r="S212" s="48"/>
      <c r="T212" s="100"/>
      <c r="U212" s="48"/>
      <c r="V212" s="48"/>
    </row>
    <row r="213" spans="1:22" ht="45">
      <c r="A213" s="45">
        <f t="shared" si="19"/>
        <v>43766</v>
      </c>
      <c r="B213" s="46">
        <f t="shared" si="18"/>
        <v>43766</v>
      </c>
      <c r="C213" s="47" t="str">
        <f>VLOOKUP(WEEKDAY(B213,1),Cal_Base!$A$2:$B$8,2)</f>
        <v>月</v>
      </c>
      <c r="D213" s="202" t="str">
        <f>IF(ISERROR(VLOOKUP(A213,Cal_Base!$A$11:$D$36,2,FALSE))," ",VLOOKUP(A213,Cal_Base!$A$11:$D$36,2,FALSE))</f>
        <v xml:space="preserve"> </v>
      </c>
      <c r="E213" s="199" t="s">
        <v>375</v>
      </c>
      <c r="F213" s="47" t="str">
        <f>IF(ISERROR(VLOOKUP(A213,Cal_Base!$A$11:$D$36,4,FALSE))," ",VLOOKUP(A213,Cal_Base!$A$11:$D$36,4,FALSE))</f>
        <v xml:space="preserve"> </v>
      </c>
      <c r="G213" s="106" t="str">
        <f t="shared" si="16"/>
        <v>新羽の日</v>
      </c>
      <c r="H213" s="106" t="str">
        <f t="shared" si="17"/>
        <v/>
      </c>
      <c r="I213" s="106" t="str">
        <f t="shared" si="15"/>
        <v xml:space="preserve">第三回新羽小中合同学校運営協議会(仮)
ダイニング28
</v>
      </c>
      <c r="K213" s="48"/>
      <c r="L213" s="48"/>
      <c r="M213" s="48"/>
      <c r="N213" s="48"/>
      <c r="O213" s="48"/>
      <c r="P213" s="48"/>
      <c r="Q213" s="48"/>
      <c r="R213" s="49" t="s">
        <v>399</v>
      </c>
      <c r="S213" s="48"/>
      <c r="T213" s="100"/>
      <c r="U213" s="48"/>
      <c r="V213" s="48" t="s">
        <v>622</v>
      </c>
    </row>
    <row r="214" spans="1:22">
      <c r="A214" s="45">
        <f t="shared" si="19"/>
        <v>43767</v>
      </c>
      <c r="B214" s="46">
        <f t="shared" si="18"/>
        <v>43767</v>
      </c>
      <c r="C214" s="47" t="str">
        <f>VLOOKUP(WEEKDAY(B214,1),Cal_Base!$A$2:$B$8,2)</f>
        <v>火</v>
      </c>
      <c r="D214" s="202" t="str">
        <f>IF(ISERROR(VLOOKUP(A214,Cal_Base!$A$11:$D$36,2,FALSE))," ",VLOOKUP(A214,Cal_Base!$A$11:$D$36,2,FALSE))</f>
        <v xml:space="preserve"> </v>
      </c>
      <c r="E214" s="199" t="str">
        <f>IF(ISERROR(VLOOKUP(A214,Cal_Base!$A$11:$D$36,3,FALSE))," ",VLOOKUP(A214,Cal_Base!$A$11:$D$36,3,FALSE))</f>
        <v xml:space="preserve"> </v>
      </c>
      <c r="F214" s="47" t="str">
        <f>IF(ISERROR(VLOOKUP(A214,Cal_Base!$A$11:$D$36,4,FALSE))," ",VLOOKUP(A214,Cal_Base!$A$11:$D$36,4,FALSE))</f>
        <v xml:space="preserve"> </v>
      </c>
      <c r="G214" s="106" t="str">
        <f t="shared" si="16"/>
        <v/>
      </c>
      <c r="H214" s="106" t="str">
        <f t="shared" si="17"/>
        <v/>
      </c>
      <c r="I214" s="106" t="str">
        <f t="shared" si="15"/>
        <v/>
      </c>
      <c r="K214" s="48"/>
      <c r="L214" s="48"/>
      <c r="M214" s="48"/>
      <c r="N214" s="48"/>
      <c r="O214" s="48"/>
      <c r="P214" s="48"/>
      <c r="Q214" s="48"/>
      <c r="R214" s="49"/>
      <c r="S214" s="48"/>
      <c r="T214" s="100"/>
      <c r="U214" s="48"/>
      <c r="V214" s="48"/>
    </row>
    <row r="215" spans="1:22">
      <c r="A215" s="45">
        <f t="shared" si="19"/>
        <v>43768</v>
      </c>
      <c r="B215" s="46">
        <f t="shared" si="18"/>
        <v>43768</v>
      </c>
      <c r="C215" s="47" t="str">
        <f>VLOOKUP(WEEKDAY(B215,1),Cal_Base!$A$2:$B$8,2)</f>
        <v>水</v>
      </c>
      <c r="D215" s="202" t="str">
        <f>IF(ISERROR(VLOOKUP(A215,Cal_Base!$A$11:$D$36,2,FALSE))," ",VLOOKUP(A215,Cal_Base!$A$11:$D$36,2,FALSE))</f>
        <v xml:space="preserve"> </v>
      </c>
      <c r="E215" s="199" t="str">
        <f>IF(ISERROR(VLOOKUP(A215,Cal_Base!$A$11:$D$36,3,FALSE))," ",VLOOKUP(A215,Cal_Base!$A$11:$D$36,3,FALSE))</f>
        <v xml:space="preserve"> </v>
      </c>
      <c r="F215" s="47" t="str">
        <f>IF(ISERROR(VLOOKUP(A215,Cal_Base!$A$11:$D$36,4,FALSE))," ",VLOOKUP(A215,Cal_Base!$A$11:$D$36,4,FALSE))</f>
        <v xml:space="preserve"> </v>
      </c>
      <c r="G215" s="106" t="str">
        <f t="shared" si="16"/>
        <v/>
      </c>
      <c r="H215" s="106" t="str">
        <f t="shared" si="17"/>
        <v>主任児童連絡会</v>
      </c>
      <c r="I215" s="106" t="str">
        <f t="shared" si="15"/>
        <v/>
      </c>
      <c r="K215" s="48"/>
      <c r="L215" s="48"/>
      <c r="M215" s="48"/>
      <c r="N215" s="48" t="s">
        <v>458</v>
      </c>
      <c r="O215" s="48"/>
      <c r="P215" s="48"/>
      <c r="Q215" s="48"/>
      <c r="R215" s="49"/>
      <c r="S215" s="48"/>
      <c r="T215" s="100"/>
      <c r="U215" s="48"/>
      <c r="V215" s="48"/>
    </row>
    <row r="216" spans="1:22" ht="29.25">
      <c r="A216" s="45">
        <f t="shared" si="19"/>
        <v>43769</v>
      </c>
      <c r="B216" s="46">
        <f t="shared" si="18"/>
        <v>43769</v>
      </c>
      <c r="C216" s="47" t="str">
        <f>VLOOKUP(WEEKDAY(B216,1),Cal_Base!$A$2:$B$8,2)</f>
        <v>木</v>
      </c>
      <c r="D216" s="202" t="str">
        <f>IF(ISERROR(VLOOKUP(A216,Cal_Base!$A$11:$D$36,2,FALSE))," ",VLOOKUP(A216,Cal_Base!$A$11:$D$36,2,FALSE))</f>
        <v xml:space="preserve"> </v>
      </c>
      <c r="E216" s="199" t="str">
        <f>IF(ISERROR(VLOOKUP(A216,Cal_Base!$A$11:$D$36,3,FALSE))," ",VLOOKUP(A216,Cal_Base!$A$11:$D$36,3,FALSE))</f>
        <v xml:space="preserve"> </v>
      </c>
      <c r="F216" s="47" t="str">
        <f>IF(ISERROR(VLOOKUP(A216,Cal_Base!$A$11:$D$36,4,FALSE))," ",VLOOKUP(A216,Cal_Base!$A$11:$D$36,4,FALSE))</f>
        <v xml:space="preserve"> </v>
      </c>
      <c r="G216" s="106" t="str">
        <f t="shared" si="16"/>
        <v xml:space="preserve">新羽役員会
大新羽音頭練習
</v>
      </c>
      <c r="H216" s="106" t="str">
        <f t="shared" si="17"/>
        <v/>
      </c>
      <c r="I216" s="106" t="str">
        <f t="shared" si="15"/>
        <v>新羽小なかよし遠足</v>
      </c>
      <c r="K216" s="48"/>
      <c r="L216" s="48" t="s">
        <v>699</v>
      </c>
      <c r="M216" s="48"/>
      <c r="N216" s="48"/>
      <c r="O216" s="48"/>
      <c r="P216" s="48"/>
      <c r="Q216" s="48"/>
      <c r="R216" s="49" t="s">
        <v>443</v>
      </c>
      <c r="S216" s="48"/>
      <c r="T216" s="100"/>
      <c r="U216" s="48"/>
      <c r="V216" s="48"/>
    </row>
    <row r="217" spans="1:22" ht="33.75">
      <c r="A217" s="45">
        <f t="shared" si="19"/>
        <v>43770</v>
      </c>
      <c r="B217" s="46">
        <f t="shared" si="18"/>
        <v>43770</v>
      </c>
      <c r="C217" s="47" t="str">
        <f>VLOOKUP(WEEKDAY(B217,1),Cal_Base!$A$2:$B$8,2)</f>
        <v>金</v>
      </c>
      <c r="D217" s="202" t="str">
        <f>IF(ISERROR(VLOOKUP(A217,Cal_Base!$A$11:$D$36,2,FALSE))," ",VLOOKUP(A217,Cal_Base!$A$11:$D$36,2,FALSE))</f>
        <v xml:space="preserve"> </v>
      </c>
      <c r="E217" s="199" t="str">
        <f>IF(ISERROR(VLOOKUP(A217,Cal_Base!$A$11:$D$36,3,FALSE))," ",VLOOKUP(A217,Cal_Base!$A$11:$D$36,3,FALSE))</f>
        <v xml:space="preserve"> </v>
      </c>
      <c r="F217" s="47" t="str">
        <f>IF(ISERROR(VLOOKUP(A217,Cal_Base!$A$11:$D$36,4,FALSE))," ",VLOOKUP(A217,Cal_Base!$A$11:$D$36,4,FALSE))</f>
        <v xml:space="preserve"> </v>
      </c>
      <c r="G217" s="106" t="str">
        <f t="shared" si="16"/>
        <v xml:space="preserve">文化の日
新羽理事会
</v>
      </c>
      <c r="H217" s="106" t="str">
        <f t="shared" si="17"/>
        <v/>
      </c>
      <c r="I217" s="106" t="str">
        <f t="shared" si="15"/>
        <v/>
      </c>
      <c r="K217" s="48"/>
      <c r="L217" s="48" t="s">
        <v>234</v>
      </c>
      <c r="M217" s="48"/>
      <c r="N217" s="48"/>
      <c r="O217" s="48"/>
      <c r="P217" s="48"/>
      <c r="Q217" s="48"/>
      <c r="R217" s="49"/>
      <c r="S217" s="48"/>
      <c r="T217" s="100"/>
      <c r="U217" s="48"/>
      <c r="V217" s="48"/>
    </row>
    <row r="218" spans="1:22" ht="56.25">
      <c r="A218" s="45">
        <f t="shared" si="19"/>
        <v>43771</v>
      </c>
      <c r="B218" s="46">
        <f t="shared" si="18"/>
        <v>43771</v>
      </c>
      <c r="C218" s="47" t="str">
        <f>VLOOKUP(WEEKDAY(B218,1),Cal_Base!$A$2:$B$8,2)</f>
        <v>土</v>
      </c>
      <c r="D218" s="202" t="str">
        <f>IF(ISERROR(VLOOKUP(A218,Cal_Base!$A$11:$D$36,2,FALSE))," ",VLOOKUP(A218,Cal_Base!$A$11:$D$36,2,FALSE))</f>
        <v xml:space="preserve"> </v>
      </c>
      <c r="E218" s="199" t="str">
        <f>IF(ISERROR(VLOOKUP(A218,Cal_Base!$A$11:$D$36,3,FALSE))," ",VLOOKUP(A218,Cal_Base!$A$11:$D$36,3,FALSE))</f>
        <v xml:space="preserve"> </v>
      </c>
      <c r="F218" s="47" t="str">
        <f>IF(ISERROR(VLOOKUP(A218,Cal_Base!$A$11:$D$36,4,FALSE))," ",VLOOKUP(A218,Cal_Base!$A$11:$D$36,4,FALSE))</f>
        <v xml:space="preserve"> </v>
      </c>
      <c r="G218" s="106" t="str">
        <f t="shared" si="16"/>
        <v xml:space="preserve">ハナミズキ植樹
ラグビーWC決勝
南,大竹,中央,中之久保,自治会,北新羽役員会
</v>
      </c>
      <c r="H218" s="106" t="str">
        <f t="shared" si="17"/>
        <v>消防団ラグビー警備自然体験教室(青指)</v>
      </c>
      <c r="I218" s="106" t="str">
        <f t="shared" si="15"/>
        <v/>
      </c>
      <c r="K218" s="48" t="s">
        <v>235</v>
      </c>
      <c r="L218" s="48" t="s">
        <v>197</v>
      </c>
      <c r="M218" s="48" t="s">
        <v>686</v>
      </c>
      <c r="N218" s="48"/>
      <c r="O218" s="48"/>
      <c r="P218" s="48" t="s">
        <v>53</v>
      </c>
      <c r="Q218" s="48"/>
      <c r="R218" s="49"/>
      <c r="S218" s="48"/>
      <c r="T218" s="100"/>
      <c r="U218" s="48"/>
      <c r="V218" s="48"/>
    </row>
    <row r="219" spans="1:22" ht="33.75">
      <c r="A219" s="45">
        <f t="shared" si="19"/>
        <v>43772</v>
      </c>
      <c r="B219" s="46">
        <f t="shared" si="18"/>
        <v>43772</v>
      </c>
      <c r="C219" s="47" t="str">
        <f>VLOOKUP(WEEKDAY(B219,1),Cal_Base!$A$2:$B$8,2)</f>
        <v>日</v>
      </c>
      <c r="D219" s="202" t="str">
        <f>IF(ISERROR(VLOOKUP(A219,Cal_Base!$A$11:$D$36,2,FALSE))," ",VLOOKUP(A219,Cal_Base!$A$11:$D$36,2,FALSE))</f>
        <v>祝</v>
      </c>
      <c r="E219" s="199" t="str">
        <f>IF(ISERROR(VLOOKUP(A219,Cal_Base!$A$11:$D$36,3,FALSE))," ",VLOOKUP(A219,Cal_Base!$A$11:$D$36,3,FALSE))</f>
        <v xml:space="preserve">文化の日
</v>
      </c>
      <c r="F219" s="47">
        <f>IF(ISERROR(VLOOKUP(A219,Cal_Base!$A$11:$D$36,4,FALSE))," ",VLOOKUP(A219,Cal_Base!$A$11:$D$36,4,FALSE))</f>
        <v>1</v>
      </c>
      <c r="G219" s="106" t="str">
        <f>IF(E219=" ",K219&amp;L219,E219&amp;K219&amp;L219)</f>
        <v xml:space="preserve">文化の日
防災訓練(仮)
</v>
      </c>
      <c r="H219" s="106" t="str">
        <f>M219&amp;N219&amp;O219&amp;P219&amp;Q219</f>
        <v>さわやかグラウンドゴルフ大会</v>
      </c>
      <c r="I219" s="106" t="str">
        <f t="shared" si="15"/>
        <v/>
      </c>
      <c r="K219" s="48"/>
      <c r="L219" s="48" t="s">
        <v>400</v>
      </c>
      <c r="M219" s="48"/>
      <c r="N219" s="48"/>
      <c r="O219" s="48" t="s">
        <v>450</v>
      </c>
      <c r="P219" s="48"/>
      <c r="Q219" s="48"/>
      <c r="R219" s="49"/>
      <c r="S219" s="48"/>
      <c r="T219" s="100"/>
      <c r="U219" s="48"/>
      <c r="V219" s="48"/>
    </row>
    <row r="220" spans="1:22" ht="22.5">
      <c r="A220" s="45">
        <f t="shared" si="19"/>
        <v>43773</v>
      </c>
      <c r="B220" s="46">
        <f t="shared" si="18"/>
        <v>43773</v>
      </c>
      <c r="C220" s="47" t="str">
        <f>VLOOKUP(WEEKDAY(B220,1),Cal_Base!$A$2:$B$8,2)</f>
        <v>月</v>
      </c>
      <c r="D220" s="202" t="str">
        <f>IF(ISERROR(VLOOKUP(A220,Cal_Base!$A$11:$D$36,2,FALSE))," ",VLOOKUP(A220,Cal_Base!$A$11:$D$36,2,FALSE))</f>
        <v>振</v>
      </c>
      <c r="E220" s="199" t="str">
        <f>IF(ISERROR(VLOOKUP(A220,Cal_Base!$A$11:$D$36,3,FALSE))," ",VLOOKUP(A220,Cal_Base!$A$11:$D$36,3,FALSE))</f>
        <v xml:space="preserve">（振替）
</v>
      </c>
      <c r="F220" s="47">
        <f>IF(ISERROR(VLOOKUP(A220,Cal_Base!$A$11:$D$36,4,FALSE))," ",VLOOKUP(A220,Cal_Base!$A$11:$D$36,4,FALSE))</f>
        <v>1</v>
      </c>
      <c r="G220" s="106" t="str">
        <f t="shared" si="16"/>
        <v xml:space="preserve">（振替）
</v>
      </c>
      <c r="H220" s="106" t="str">
        <f t="shared" si="17"/>
        <v xml:space="preserve">ペットボトルロケット大会
</v>
      </c>
      <c r="I220" s="106" t="str">
        <f t="shared" si="15"/>
        <v/>
      </c>
      <c r="K220" s="48" t="s">
        <v>50</v>
      </c>
      <c r="L220" s="48" t="s">
        <v>50</v>
      </c>
      <c r="M220" s="48"/>
      <c r="N220" s="48"/>
      <c r="O220" s="48"/>
      <c r="P220" s="48" t="s">
        <v>209</v>
      </c>
      <c r="Q220" s="48"/>
      <c r="R220" s="49"/>
      <c r="S220" s="48"/>
      <c r="T220" s="100"/>
      <c r="U220" s="48"/>
      <c r="V220" s="48"/>
    </row>
    <row r="221" spans="1:22">
      <c r="A221" s="45">
        <f t="shared" si="19"/>
        <v>43774</v>
      </c>
      <c r="B221" s="46">
        <f t="shared" si="18"/>
        <v>43774</v>
      </c>
      <c r="C221" s="47" t="str">
        <f>VLOOKUP(WEEKDAY(B221,1),Cal_Base!$A$2:$B$8,2)</f>
        <v>火</v>
      </c>
      <c r="D221" s="202" t="str">
        <f>IF(ISERROR(VLOOKUP(A221,Cal_Base!$A$11:$D$36,2,FALSE))," ",VLOOKUP(A221,Cal_Base!$A$11:$D$36,2,FALSE))</f>
        <v xml:space="preserve"> </v>
      </c>
      <c r="E221" s="199" t="str">
        <f>IF(ISERROR(VLOOKUP(A221,Cal_Base!$A$11:$D$36,3,FALSE))," ",VLOOKUP(A221,Cal_Base!$A$11:$D$36,3,FALSE))</f>
        <v xml:space="preserve"> </v>
      </c>
      <c r="F221" s="47" t="str">
        <f>IF(ISERROR(VLOOKUP(A221,Cal_Base!$A$11:$D$36,4,FALSE))," ",VLOOKUP(A221,Cal_Base!$A$11:$D$36,4,FALSE))</f>
        <v xml:space="preserve"> </v>
      </c>
      <c r="G221" s="106" t="str">
        <f t="shared" si="16"/>
        <v/>
      </c>
      <c r="H221" s="106" t="str">
        <f t="shared" si="17"/>
        <v/>
      </c>
      <c r="I221" s="106" t="str">
        <f t="shared" si="15"/>
        <v/>
      </c>
      <c r="K221" s="48"/>
      <c r="L221" s="48"/>
      <c r="M221" s="48"/>
      <c r="N221" s="48"/>
      <c r="O221" s="48"/>
      <c r="P221" s="48"/>
      <c r="Q221" s="48"/>
      <c r="R221" s="49"/>
      <c r="S221" s="48"/>
      <c r="T221" s="100"/>
      <c r="U221" s="48"/>
      <c r="V221" s="48"/>
    </row>
    <row r="222" spans="1:22" ht="33.75">
      <c r="A222" s="45">
        <f t="shared" si="19"/>
        <v>43775</v>
      </c>
      <c r="B222" s="46">
        <f t="shared" si="18"/>
        <v>43775</v>
      </c>
      <c r="C222" s="47" t="str">
        <f>VLOOKUP(WEEKDAY(B222,1),Cal_Base!$A$2:$B$8,2)</f>
        <v>水</v>
      </c>
      <c r="D222" s="202" t="str">
        <f>IF(ISERROR(VLOOKUP(A222,Cal_Base!$A$11:$D$36,2,FALSE))," ",VLOOKUP(A222,Cal_Base!$A$11:$D$36,2,FALSE))</f>
        <v xml:space="preserve"> </v>
      </c>
      <c r="E222" s="199" t="str">
        <f>IF(ISERROR(VLOOKUP(A222,Cal_Base!$A$11:$D$36,3,FALSE))," ",VLOOKUP(A222,Cal_Base!$A$11:$D$36,3,FALSE))</f>
        <v xml:space="preserve"> </v>
      </c>
      <c r="F222" s="47" t="str">
        <f>IF(ISERROR(VLOOKUP(A222,Cal_Base!$A$11:$D$36,4,FALSE))," ",VLOOKUP(A222,Cal_Base!$A$11:$D$36,4,FALSE))</f>
        <v xml:space="preserve"> </v>
      </c>
      <c r="G222" s="106" t="str">
        <f t="shared" si="16"/>
        <v/>
      </c>
      <c r="H222" s="106" t="str">
        <f t="shared" si="17"/>
        <v xml:space="preserve">横浜市スポーツ推進委員連絡協議会
</v>
      </c>
      <c r="I222" s="106" t="str">
        <f t="shared" si="15"/>
        <v>カフェ・ド・らんらん</v>
      </c>
      <c r="K222" s="48"/>
      <c r="L222" s="48"/>
      <c r="M222" s="48"/>
      <c r="N222" s="48"/>
      <c r="O222" s="48" t="s">
        <v>647</v>
      </c>
      <c r="P222" s="48"/>
      <c r="Q222" s="48"/>
      <c r="R222" s="49"/>
      <c r="S222" s="48"/>
      <c r="T222" s="100"/>
      <c r="U222" s="48"/>
      <c r="V222" s="48" t="s">
        <v>390</v>
      </c>
    </row>
    <row r="223" spans="1:22" ht="33.75">
      <c r="A223" s="45">
        <f t="shared" si="19"/>
        <v>43776</v>
      </c>
      <c r="B223" s="46">
        <f t="shared" si="18"/>
        <v>43776</v>
      </c>
      <c r="C223" s="47" t="str">
        <f>VLOOKUP(WEEKDAY(B223,1),Cal_Base!$A$2:$B$8,2)</f>
        <v>木</v>
      </c>
      <c r="D223" s="202" t="str">
        <f>IF(ISERROR(VLOOKUP(A223,Cal_Base!$A$11:$D$36,2,FALSE))," ",VLOOKUP(A223,Cal_Base!$A$11:$D$36,2,FALSE))</f>
        <v xml:space="preserve"> </v>
      </c>
      <c r="E223" s="199" t="str">
        <f>IF(ISERROR(VLOOKUP(A223,Cal_Base!$A$11:$D$36,3,FALSE))," ",VLOOKUP(A223,Cal_Base!$A$11:$D$36,3,FALSE))</f>
        <v xml:space="preserve"> </v>
      </c>
      <c r="F223" s="47" t="str">
        <f>IF(ISERROR(VLOOKUP(A223,Cal_Base!$A$11:$D$36,4,FALSE))," ",VLOOKUP(A223,Cal_Base!$A$11:$D$36,4,FALSE))</f>
        <v xml:space="preserve"> </v>
      </c>
      <c r="G223" s="106" t="str">
        <f t="shared" si="16"/>
        <v xml:space="preserve">新羽役員会
</v>
      </c>
      <c r="H223" s="106" t="str">
        <f t="shared" si="17"/>
        <v xml:space="preserve">定例消防団・分団長会議
</v>
      </c>
      <c r="I223" s="106" t="str">
        <f t="shared" si="15"/>
        <v xml:space="preserve">新羽小なかよし遠足予備日
ひっとプランウォーキング
</v>
      </c>
      <c r="K223" s="48"/>
      <c r="L223" s="48" t="s">
        <v>485</v>
      </c>
      <c r="M223" s="48" t="s">
        <v>177</v>
      </c>
      <c r="N223" s="48"/>
      <c r="O223" s="48"/>
      <c r="P223" s="48"/>
      <c r="Q223" s="48"/>
      <c r="R223" s="49" t="s">
        <v>572</v>
      </c>
      <c r="S223" s="48"/>
      <c r="T223" s="100"/>
      <c r="U223" s="48"/>
      <c r="V223" s="48" t="s">
        <v>625</v>
      </c>
    </row>
    <row r="224" spans="1:22" ht="39">
      <c r="A224" s="45">
        <f t="shared" si="19"/>
        <v>43777</v>
      </c>
      <c r="B224" s="46">
        <f t="shared" si="18"/>
        <v>43777</v>
      </c>
      <c r="C224" s="47" t="str">
        <f>VLOOKUP(WEEKDAY(B224,1),Cal_Base!$A$2:$B$8,2)</f>
        <v>金</v>
      </c>
      <c r="D224" s="202" t="str">
        <f>IF(ISERROR(VLOOKUP(A224,Cal_Base!$A$11:$D$36,2,FALSE))," ",VLOOKUP(A224,Cal_Base!$A$11:$D$36,2,FALSE))</f>
        <v xml:space="preserve"> </v>
      </c>
      <c r="E224" s="199" t="str">
        <f>IF(ISERROR(VLOOKUP(A224,Cal_Base!$A$11:$D$36,3,FALSE))," ",VLOOKUP(A224,Cal_Base!$A$11:$D$36,3,FALSE))</f>
        <v xml:space="preserve"> </v>
      </c>
      <c r="F224" s="47" t="str">
        <f>IF(ISERROR(VLOOKUP(A224,Cal_Base!$A$11:$D$36,4,FALSE))," ",VLOOKUP(A224,Cal_Base!$A$11:$D$36,4,FALSE))</f>
        <v xml:space="preserve"> </v>
      </c>
      <c r="G224" s="106" t="str">
        <f t="shared" si="16"/>
        <v xml:space="preserve">新羽理事会
秋の火災予防運動～15日
</v>
      </c>
      <c r="H224" s="106" t="str">
        <f t="shared" si="17"/>
        <v/>
      </c>
      <c r="I224" s="106" t="str">
        <f t="shared" si="15"/>
        <v/>
      </c>
      <c r="K224" s="48"/>
      <c r="L224" s="48" t="s">
        <v>348</v>
      </c>
      <c r="M224" s="48"/>
      <c r="N224" s="48"/>
      <c r="O224" s="48"/>
      <c r="P224" s="48"/>
      <c r="Q224" s="48"/>
      <c r="R224" s="49"/>
      <c r="S224" s="48"/>
      <c r="T224" s="100"/>
      <c r="U224" s="48"/>
      <c r="V224" s="48"/>
    </row>
    <row r="225" spans="1:22" ht="22.5">
      <c r="A225" s="45">
        <f t="shared" si="19"/>
        <v>43778</v>
      </c>
      <c r="B225" s="46">
        <f t="shared" si="18"/>
        <v>43778</v>
      </c>
      <c r="C225" s="47" t="str">
        <f>VLOOKUP(WEEKDAY(B225,1),Cal_Base!$A$2:$B$8,2)</f>
        <v>土</v>
      </c>
      <c r="D225" s="202" t="str">
        <f>IF(ISERROR(VLOOKUP(A225,Cal_Base!$A$11:$D$36,2,FALSE))," ",VLOOKUP(A225,Cal_Base!$A$11:$D$36,2,FALSE))</f>
        <v xml:space="preserve"> </v>
      </c>
      <c r="E225" s="199" t="str">
        <f>IF(ISERROR(VLOOKUP(A225,Cal_Base!$A$11:$D$36,3,FALSE))," ",VLOOKUP(A225,Cal_Base!$A$11:$D$36,3,FALSE))</f>
        <v xml:space="preserve"> </v>
      </c>
      <c r="F225" s="47" t="str">
        <f>IF(ISERROR(VLOOKUP(A225,Cal_Base!$A$11:$D$36,4,FALSE))," ",VLOOKUP(A225,Cal_Base!$A$11:$D$36,4,FALSE))</f>
        <v xml:space="preserve"> </v>
      </c>
      <c r="G225" s="106" t="str">
        <f t="shared" si="16"/>
        <v/>
      </c>
      <c r="H225" s="106" t="str">
        <f t="shared" si="17"/>
        <v>県青少年指導員大会</v>
      </c>
      <c r="I225" s="106" t="str">
        <f t="shared" ref="I225:I288" si="20">R225&amp;S225&amp;T225&amp;U225&amp;V225</f>
        <v xml:space="preserve">新田祭(ＰＴＡ)
</v>
      </c>
      <c r="K225" s="48"/>
      <c r="L225" s="48"/>
      <c r="M225" s="48"/>
      <c r="N225" s="48"/>
      <c r="O225" s="48"/>
      <c r="P225" s="48" t="s">
        <v>474</v>
      </c>
      <c r="Q225" s="48"/>
      <c r="R225" s="49"/>
      <c r="S225" s="48"/>
      <c r="T225" s="100" t="s">
        <v>357</v>
      </c>
      <c r="U225" s="48"/>
      <c r="V225" s="48"/>
    </row>
    <row r="226" spans="1:22" ht="33.75">
      <c r="A226" s="45">
        <f t="shared" si="19"/>
        <v>43779</v>
      </c>
      <c r="B226" s="46">
        <f t="shared" si="18"/>
        <v>43779</v>
      </c>
      <c r="C226" s="47" t="str">
        <f>VLOOKUP(WEEKDAY(B226,1),Cal_Base!$A$2:$B$8,2)</f>
        <v>日</v>
      </c>
      <c r="D226" s="202" t="str">
        <f>IF(ISERROR(VLOOKUP(A226,Cal_Base!$A$11:$D$36,2,FALSE))," ",VLOOKUP(A226,Cal_Base!$A$11:$D$36,2,FALSE))</f>
        <v xml:space="preserve"> </v>
      </c>
      <c r="E226" s="199" t="str">
        <f>IF(ISERROR(VLOOKUP(A226,Cal_Base!$A$11:$D$36,3,FALSE))," ",VLOOKUP(A226,Cal_Base!$A$11:$D$36,3,FALSE))</f>
        <v xml:space="preserve"> </v>
      </c>
      <c r="F226" s="47" t="str">
        <f>IF(ISERROR(VLOOKUP(A226,Cal_Base!$A$11:$D$36,4,FALSE))," ",VLOOKUP(A226,Cal_Base!$A$11:$D$36,4,FALSE))</f>
        <v xml:space="preserve"> </v>
      </c>
      <c r="G226" s="106" t="str">
        <f>IF(E226=" ",K226&amp;L226,E226&amp;K226&amp;L226)</f>
        <v xml:space="preserve">横浜マラソン2019
新羽小学校区防災訓練
</v>
      </c>
      <c r="H226" s="106" t="str">
        <f t="shared" si="17"/>
        <v/>
      </c>
      <c r="I226" s="106" t="str">
        <f t="shared" si="20"/>
        <v/>
      </c>
      <c r="K226" s="48" t="s">
        <v>210</v>
      </c>
      <c r="L226" s="48" t="s">
        <v>664</v>
      </c>
      <c r="M226" s="48"/>
      <c r="N226" s="48"/>
      <c r="O226" s="48"/>
      <c r="P226" s="48"/>
      <c r="Q226" s="48"/>
      <c r="R226" s="49"/>
      <c r="S226" s="48"/>
      <c r="T226" s="100"/>
      <c r="U226" s="48"/>
      <c r="V226" s="48"/>
    </row>
    <row r="227" spans="1:22">
      <c r="A227" s="45">
        <f t="shared" si="19"/>
        <v>43780</v>
      </c>
      <c r="B227" s="46">
        <f t="shared" si="18"/>
        <v>43780</v>
      </c>
      <c r="C227" s="47" t="str">
        <f>VLOOKUP(WEEKDAY(B227,1),Cal_Base!$A$2:$B$8,2)</f>
        <v>月</v>
      </c>
      <c r="D227" s="202" t="str">
        <f>IF(ISERROR(VLOOKUP(A227,Cal_Base!$A$11:$D$36,2,FALSE))," ",VLOOKUP(A227,Cal_Base!$A$11:$D$36,2,FALSE))</f>
        <v xml:space="preserve"> </v>
      </c>
      <c r="E227" s="199" t="str">
        <f>IF(ISERROR(VLOOKUP(A227,Cal_Base!$A$11:$D$36,3,FALSE))," ",VLOOKUP(A227,Cal_Base!$A$11:$D$36,3,FALSE))</f>
        <v xml:space="preserve"> </v>
      </c>
      <c r="F227" s="47" t="str">
        <f>IF(ISERROR(VLOOKUP(A227,Cal_Base!$A$11:$D$36,4,FALSE))," ",VLOOKUP(A227,Cal_Base!$A$11:$D$36,4,FALSE))</f>
        <v xml:space="preserve"> </v>
      </c>
      <c r="G227" s="106" t="str">
        <f t="shared" si="16"/>
        <v/>
      </c>
      <c r="H227" s="106" t="str">
        <f t="shared" si="17"/>
        <v/>
      </c>
      <c r="I227" s="106" t="str">
        <f t="shared" si="20"/>
        <v/>
      </c>
      <c r="K227" s="48"/>
      <c r="L227" s="48"/>
      <c r="M227" s="48"/>
      <c r="N227" s="48"/>
      <c r="O227" s="48"/>
      <c r="P227" s="48"/>
      <c r="Q227" s="48"/>
      <c r="R227" s="49"/>
      <c r="S227" s="48"/>
      <c r="T227" s="100"/>
      <c r="U227" s="48"/>
      <c r="V227" s="48"/>
    </row>
    <row r="228" spans="1:22" ht="33.75">
      <c r="A228" s="45">
        <f t="shared" si="19"/>
        <v>43781</v>
      </c>
      <c r="B228" s="46">
        <f t="shared" si="18"/>
        <v>43781</v>
      </c>
      <c r="C228" s="47" t="str">
        <f>VLOOKUP(WEEKDAY(B228,1),Cal_Base!$A$2:$B$8,2)</f>
        <v>火</v>
      </c>
      <c r="D228" s="202" t="str">
        <f>IF(ISERROR(VLOOKUP(A228,Cal_Base!$A$11:$D$36,2,FALSE))," ",VLOOKUP(A228,Cal_Base!$A$11:$D$36,2,FALSE))</f>
        <v xml:space="preserve"> </v>
      </c>
      <c r="E228" s="199" t="str">
        <f>IF(ISERROR(VLOOKUP(A228,Cal_Base!$A$11:$D$36,3,FALSE))," ",VLOOKUP(A228,Cal_Base!$A$11:$D$36,3,FALSE))</f>
        <v xml:space="preserve"> </v>
      </c>
      <c r="F228" s="47" t="str">
        <f>IF(ISERROR(VLOOKUP(A228,Cal_Base!$A$11:$D$36,4,FALSE))," ",VLOOKUP(A228,Cal_Base!$A$11:$D$36,4,FALSE))</f>
        <v xml:space="preserve"> </v>
      </c>
      <c r="G228" s="106" t="str">
        <f t="shared" si="16"/>
        <v/>
      </c>
      <c r="H228" s="106" t="str">
        <f t="shared" si="17"/>
        <v>区青指協会長会</v>
      </c>
      <c r="I228" s="106" t="str">
        <f t="shared" si="20"/>
        <v xml:space="preserve">新羽小ドリームコンサート
たんぽぽにっぱ
</v>
      </c>
      <c r="K228" s="48"/>
      <c r="L228" s="48"/>
      <c r="M228" s="48"/>
      <c r="N228" s="48"/>
      <c r="O228" s="48"/>
      <c r="P228" s="48" t="s">
        <v>300</v>
      </c>
      <c r="Q228" s="48"/>
      <c r="R228" s="49" t="s">
        <v>573</v>
      </c>
      <c r="S228" s="48"/>
      <c r="T228" s="100"/>
      <c r="U228" s="48"/>
      <c r="V228" s="48" t="s">
        <v>632</v>
      </c>
    </row>
    <row r="229" spans="1:22" ht="22.5">
      <c r="A229" s="45">
        <f t="shared" si="19"/>
        <v>43782</v>
      </c>
      <c r="B229" s="46">
        <f t="shared" si="18"/>
        <v>43782</v>
      </c>
      <c r="C229" s="47" t="str">
        <f>VLOOKUP(WEEKDAY(B229,1),Cal_Base!$A$2:$B$8,2)</f>
        <v>水</v>
      </c>
      <c r="D229" s="202" t="str">
        <f>IF(ISERROR(VLOOKUP(A229,Cal_Base!$A$11:$D$36,2,FALSE))," ",VLOOKUP(A229,Cal_Base!$A$11:$D$36,2,FALSE))</f>
        <v xml:space="preserve"> </v>
      </c>
      <c r="E229" s="199" t="str">
        <f>IF(ISERROR(VLOOKUP(A229,Cal_Base!$A$11:$D$36,3,FALSE))," ",VLOOKUP(A229,Cal_Base!$A$11:$D$36,3,FALSE))</f>
        <v xml:space="preserve"> </v>
      </c>
      <c r="F229" s="47" t="str">
        <f>IF(ISERROR(VLOOKUP(A229,Cal_Base!$A$11:$D$36,4,FALSE))," ",VLOOKUP(A229,Cal_Base!$A$11:$D$36,4,FALSE))</f>
        <v xml:space="preserve"> </v>
      </c>
      <c r="G229" s="106" t="str">
        <f t="shared" si="16"/>
        <v/>
      </c>
      <c r="H229" s="106" t="str">
        <f t="shared" si="17"/>
        <v xml:space="preserve">新羽青指協定例会
</v>
      </c>
      <c r="I229" s="106" t="str">
        <f t="shared" si="20"/>
        <v>新羽小６年市体育大会予備日</v>
      </c>
      <c r="K229" s="48"/>
      <c r="L229" s="48"/>
      <c r="M229" s="48"/>
      <c r="N229" s="48"/>
      <c r="O229" s="48"/>
      <c r="P229" s="48" t="s">
        <v>470</v>
      </c>
      <c r="Q229" s="48"/>
      <c r="R229" s="49" t="s">
        <v>444</v>
      </c>
      <c r="S229" s="48"/>
      <c r="T229" s="100"/>
      <c r="U229" s="48"/>
      <c r="V229" s="48"/>
    </row>
    <row r="230" spans="1:22" ht="45">
      <c r="A230" s="45">
        <f t="shared" si="19"/>
        <v>43783</v>
      </c>
      <c r="B230" s="46">
        <f t="shared" si="18"/>
        <v>43783</v>
      </c>
      <c r="C230" s="47" t="str">
        <f>VLOOKUP(WEEKDAY(B230,1),Cal_Base!$A$2:$B$8,2)</f>
        <v>木</v>
      </c>
      <c r="D230" s="202" t="str">
        <f>IF(ISERROR(VLOOKUP(A230,Cal_Base!$A$11:$D$36,2,FALSE))," ",VLOOKUP(A230,Cal_Base!$A$11:$D$36,2,FALSE))</f>
        <v xml:space="preserve"> </v>
      </c>
      <c r="E230" s="199" t="str">
        <f>IF(ISERROR(VLOOKUP(A230,Cal_Base!$A$11:$D$36,3,FALSE))," ",VLOOKUP(A230,Cal_Base!$A$11:$D$36,3,FALSE))</f>
        <v xml:space="preserve"> </v>
      </c>
      <c r="F230" s="47" t="str">
        <f>IF(ISERROR(VLOOKUP(A230,Cal_Base!$A$11:$D$36,4,FALSE))," ",VLOOKUP(A230,Cal_Base!$A$11:$D$36,4,FALSE))</f>
        <v xml:space="preserve"> </v>
      </c>
      <c r="G230" s="106" t="str">
        <f t="shared" si="16"/>
        <v xml:space="preserve">大嘗祭
大新羽音頭練習
</v>
      </c>
      <c r="H230" s="106" t="str">
        <f t="shared" si="17"/>
        <v xml:space="preserve">区民生児童委員会長会
さわやかスポーツ定例会
全国スポ進委員研究協議会
</v>
      </c>
      <c r="I230" s="106" t="str">
        <f t="shared" si="20"/>
        <v/>
      </c>
      <c r="K230" s="48" t="s">
        <v>349</v>
      </c>
      <c r="L230" s="48" t="s">
        <v>219</v>
      </c>
      <c r="M230" s="48"/>
      <c r="N230" s="48" t="s">
        <v>576</v>
      </c>
      <c r="O230" s="48" t="s">
        <v>577</v>
      </c>
      <c r="P230" s="48"/>
      <c r="Q230" s="48"/>
      <c r="R230" s="49"/>
      <c r="S230" s="48"/>
      <c r="T230" s="100"/>
      <c r="U230" s="48"/>
      <c r="V230" s="48"/>
    </row>
    <row r="231" spans="1:22" ht="19.5">
      <c r="A231" s="45">
        <f t="shared" si="19"/>
        <v>43784</v>
      </c>
      <c r="B231" s="46">
        <f t="shared" si="18"/>
        <v>43784</v>
      </c>
      <c r="C231" s="47" t="str">
        <f>VLOOKUP(WEEKDAY(B231,1),Cal_Base!$A$2:$B$8,2)</f>
        <v>金</v>
      </c>
      <c r="D231" s="202" t="str">
        <f>IF(ISERROR(VLOOKUP(A231,Cal_Base!$A$11:$D$36,2,FALSE))," ",VLOOKUP(A231,Cal_Base!$A$11:$D$36,2,FALSE))</f>
        <v xml:space="preserve"> </v>
      </c>
      <c r="E231" s="199" t="str">
        <f>IF(ISERROR(VLOOKUP(A231,Cal_Base!$A$11:$D$36,3,FALSE))," ",VLOOKUP(A231,Cal_Base!$A$11:$D$36,3,FALSE))</f>
        <v xml:space="preserve"> </v>
      </c>
      <c r="F231" s="47" t="str">
        <f>IF(ISERROR(VLOOKUP(A231,Cal_Base!$A$11:$D$36,4,FALSE))," ",VLOOKUP(A231,Cal_Base!$A$11:$D$36,4,FALSE))</f>
        <v xml:space="preserve"> </v>
      </c>
      <c r="G231" s="106" t="str">
        <f t="shared" si="16"/>
        <v/>
      </c>
      <c r="H231" s="106" t="str">
        <f t="shared" si="17"/>
        <v>全国スポ進委員研究協議会</v>
      </c>
      <c r="I231" s="106" t="str">
        <f t="shared" si="20"/>
        <v>新羽中中間テスト</v>
      </c>
      <c r="K231" s="48"/>
      <c r="L231" s="48"/>
      <c r="M231" s="48"/>
      <c r="N231" s="48"/>
      <c r="O231" s="48" t="s">
        <v>172</v>
      </c>
      <c r="P231" s="48"/>
      <c r="Q231" s="48"/>
      <c r="R231" s="49"/>
      <c r="S231" s="48" t="s">
        <v>166</v>
      </c>
      <c r="T231" s="100"/>
      <c r="U231" s="48"/>
      <c r="V231" s="48"/>
    </row>
    <row r="232" spans="1:22" ht="22.5">
      <c r="A232" s="45">
        <f t="shared" si="19"/>
        <v>43785</v>
      </c>
      <c r="B232" s="46">
        <f t="shared" si="18"/>
        <v>43785</v>
      </c>
      <c r="C232" s="47" t="str">
        <f>VLOOKUP(WEEKDAY(B232,1),Cal_Base!$A$2:$B$8,2)</f>
        <v>土</v>
      </c>
      <c r="D232" s="202" t="str">
        <f>IF(ISERROR(VLOOKUP(A232,Cal_Base!$A$11:$D$36,2,FALSE))," ",VLOOKUP(A232,Cal_Base!$A$11:$D$36,2,FALSE))</f>
        <v xml:space="preserve"> </v>
      </c>
      <c r="E232" s="199" t="str">
        <f>IF(ISERROR(VLOOKUP(A232,Cal_Base!$A$11:$D$36,3,FALSE))," ",VLOOKUP(A232,Cal_Base!$A$11:$D$36,3,FALSE))</f>
        <v xml:space="preserve"> </v>
      </c>
      <c r="F232" s="47" t="str">
        <f>IF(ISERROR(VLOOKUP(A232,Cal_Base!$A$11:$D$36,4,FALSE))," ",VLOOKUP(A232,Cal_Base!$A$11:$D$36,4,FALSE))</f>
        <v xml:space="preserve"> </v>
      </c>
      <c r="G232" s="106" t="str">
        <f t="shared" si="16"/>
        <v>横浜市消防操法大会</v>
      </c>
      <c r="H232" s="106" t="str">
        <f t="shared" si="17"/>
        <v/>
      </c>
      <c r="I232" s="106" t="str">
        <f t="shared" si="20"/>
        <v xml:space="preserve">
</v>
      </c>
      <c r="K232" s="48"/>
      <c r="L232" s="48" t="s">
        <v>688</v>
      </c>
      <c r="M232" s="48"/>
      <c r="N232" s="48"/>
      <c r="O232" s="48"/>
      <c r="P232" s="48"/>
      <c r="Q232" s="48"/>
      <c r="R232" s="49" t="s">
        <v>111</v>
      </c>
      <c r="S232" s="48"/>
      <c r="T232" s="100"/>
      <c r="U232" s="48"/>
      <c r="V232" s="48"/>
    </row>
    <row r="233" spans="1:22" ht="29.25">
      <c r="A233" s="45">
        <f t="shared" si="19"/>
        <v>43786</v>
      </c>
      <c r="B233" s="46">
        <f t="shared" si="18"/>
        <v>43786</v>
      </c>
      <c r="C233" s="47" t="str">
        <f>VLOOKUP(WEEKDAY(B233,1),Cal_Base!$A$2:$B$8,2)</f>
        <v>日</v>
      </c>
      <c r="D233" s="202" t="str">
        <f>IF(ISERROR(VLOOKUP(A233,Cal_Base!$A$11:$D$36,2,FALSE))," ",VLOOKUP(A233,Cal_Base!$A$11:$D$36,2,FALSE))</f>
        <v xml:space="preserve"> </v>
      </c>
      <c r="E233" s="199" t="str">
        <f>IF(ISERROR(VLOOKUP(A233,Cal_Base!$A$11:$D$36,3,FALSE))," ",VLOOKUP(A233,Cal_Base!$A$11:$D$36,3,FALSE))</f>
        <v xml:space="preserve"> </v>
      </c>
      <c r="F233" s="47" t="str">
        <f>IF(ISERROR(VLOOKUP(A233,Cal_Base!$A$11:$D$36,4,FALSE))," ",VLOOKUP(A233,Cal_Base!$A$11:$D$36,4,FALSE))</f>
        <v xml:space="preserve"> </v>
      </c>
      <c r="G233" s="106" t="str">
        <f t="shared" si="16"/>
        <v/>
      </c>
      <c r="H233" s="106" t="str">
        <f t="shared" si="17"/>
        <v xml:space="preserve">第24回港北区ペタンク大会
</v>
      </c>
      <c r="I233" s="106" t="str">
        <f t="shared" si="20"/>
        <v/>
      </c>
      <c r="K233" s="48"/>
      <c r="L233" s="48"/>
      <c r="M233" s="48"/>
      <c r="N233" s="48"/>
      <c r="O233" s="48" t="s">
        <v>466</v>
      </c>
      <c r="P233" s="48"/>
      <c r="Q233" s="48"/>
      <c r="R233" s="49"/>
      <c r="S233" s="48"/>
      <c r="T233" s="100"/>
      <c r="U233" s="48"/>
      <c r="V233" s="48"/>
    </row>
    <row r="234" spans="1:22" ht="33.75">
      <c r="A234" s="45">
        <f t="shared" si="19"/>
        <v>43787</v>
      </c>
      <c r="B234" s="46">
        <f t="shared" si="18"/>
        <v>43787</v>
      </c>
      <c r="C234" s="47" t="str">
        <f>VLOOKUP(WEEKDAY(B234,1),Cal_Base!$A$2:$B$8,2)</f>
        <v>月</v>
      </c>
      <c r="D234" s="202" t="str">
        <f>IF(ISERROR(VLOOKUP(A234,Cal_Base!$A$11:$D$36,2,FALSE))," ",VLOOKUP(A234,Cal_Base!$A$11:$D$36,2,FALSE))</f>
        <v xml:space="preserve"> </v>
      </c>
      <c r="E234" s="199" t="str">
        <f>IF(ISERROR(VLOOKUP(A234,Cal_Base!$A$11:$D$36,3,FALSE))," ",VLOOKUP(A234,Cal_Base!$A$11:$D$36,3,FALSE))</f>
        <v xml:space="preserve"> </v>
      </c>
      <c r="F234" s="47" t="str">
        <f>IF(ISERROR(VLOOKUP(A234,Cal_Base!$A$11:$D$36,4,FALSE))," ",VLOOKUP(A234,Cal_Base!$A$11:$D$36,4,FALSE))</f>
        <v xml:space="preserve"> </v>
      </c>
      <c r="G234" s="106" t="str">
        <f t="shared" si="16"/>
        <v/>
      </c>
      <c r="H234" s="106" t="str">
        <f t="shared" si="17"/>
        <v/>
      </c>
      <c r="I234" s="106" t="str">
        <f t="shared" si="20"/>
        <v xml:space="preserve">新羽中中間テスト
たんぽぽにっぱ
</v>
      </c>
      <c r="K234" s="48"/>
      <c r="L234" s="48"/>
      <c r="M234" s="48"/>
      <c r="N234" s="48"/>
      <c r="O234" s="48"/>
      <c r="P234" s="48"/>
      <c r="Q234" s="48"/>
      <c r="R234" s="49"/>
      <c r="S234" s="48" t="s">
        <v>574</v>
      </c>
      <c r="T234" s="100"/>
      <c r="U234" s="48"/>
      <c r="V234" s="48" t="s">
        <v>632</v>
      </c>
    </row>
    <row r="235" spans="1:22" ht="22.5">
      <c r="A235" s="45">
        <f t="shared" si="19"/>
        <v>43788</v>
      </c>
      <c r="B235" s="46">
        <f t="shared" si="18"/>
        <v>43788</v>
      </c>
      <c r="C235" s="47" t="str">
        <f>VLOOKUP(WEEKDAY(B235,1),Cal_Base!$A$2:$B$8,2)</f>
        <v>火</v>
      </c>
      <c r="D235" s="202" t="str">
        <f>IF(ISERROR(VLOOKUP(A235,Cal_Base!$A$11:$D$36,2,FALSE))," ",VLOOKUP(A235,Cal_Base!$A$11:$D$36,2,FALSE))</f>
        <v xml:space="preserve"> </v>
      </c>
      <c r="E235" s="199" t="str">
        <f>IF(ISERROR(VLOOKUP(A235,Cal_Base!$A$11:$D$36,3,FALSE))," ",VLOOKUP(A235,Cal_Base!$A$11:$D$36,3,FALSE))</f>
        <v xml:space="preserve"> </v>
      </c>
      <c r="F235" s="47" t="str">
        <f>IF(ISERROR(VLOOKUP(A235,Cal_Base!$A$11:$D$36,4,FALSE))," ",VLOOKUP(A235,Cal_Base!$A$11:$D$36,4,FALSE))</f>
        <v xml:space="preserve"> </v>
      </c>
      <c r="G235" s="106" t="str">
        <f t="shared" si="16"/>
        <v/>
      </c>
      <c r="H235" s="106" t="str">
        <f t="shared" si="17"/>
        <v/>
      </c>
      <c r="I235" s="106" t="str">
        <f t="shared" si="20"/>
        <v xml:space="preserve">後期中間テスト
</v>
      </c>
      <c r="K235" s="48"/>
      <c r="L235" s="48"/>
      <c r="M235" s="48"/>
      <c r="N235" s="48"/>
      <c r="O235" s="48"/>
      <c r="P235" s="48"/>
      <c r="Q235" s="48"/>
      <c r="R235" s="49"/>
      <c r="S235" s="48" t="s">
        <v>575</v>
      </c>
      <c r="T235" s="100"/>
      <c r="U235" s="48"/>
      <c r="V235" s="48"/>
    </row>
    <row r="236" spans="1:22" ht="22.5">
      <c r="A236" s="45">
        <f t="shared" si="19"/>
        <v>43789</v>
      </c>
      <c r="B236" s="46">
        <f t="shared" si="18"/>
        <v>43789</v>
      </c>
      <c r="C236" s="47" t="str">
        <f>VLOOKUP(WEEKDAY(B236,1),Cal_Base!$A$2:$B$8,2)</f>
        <v>水</v>
      </c>
      <c r="D236" s="202" t="str">
        <f>IF(ISERROR(VLOOKUP(A236,Cal_Base!$A$11:$D$36,2,FALSE))," ",VLOOKUP(A236,Cal_Base!$A$11:$D$36,2,FALSE))</f>
        <v xml:space="preserve"> </v>
      </c>
      <c r="E236" s="199" t="str">
        <f>IF(ISERROR(VLOOKUP(A236,Cal_Base!$A$11:$D$36,3,FALSE))," ",VLOOKUP(A236,Cal_Base!$A$11:$D$36,3,FALSE))</f>
        <v xml:space="preserve"> </v>
      </c>
      <c r="F236" s="47" t="str">
        <f>IF(ISERROR(VLOOKUP(A236,Cal_Base!$A$11:$D$36,4,FALSE))," ",VLOOKUP(A236,Cal_Base!$A$11:$D$36,4,FALSE))</f>
        <v xml:space="preserve"> </v>
      </c>
      <c r="G236" s="106" t="str">
        <f t="shared" si="16"/>
        <v>新羽町親睦ゴルフ大会</v>
      </c>
      <c r="H236" s="106" t="str">
        <f t="shared" si="17"/>
        <v xml:space="preserve">区スポ進委員会長会
</v>
      </c>
      <c r="I236" s="106" t="str">
        <f t="shared" si="20"/>
        <v/>
      </c>
      <c r="K236" s="48"/>
      <c r="L236" s="48" t="s">
        <v>599</v>
      </c>
      <c r="M236" s="48"/>
      <c r="N236" s="48"/>
      <c r="O236" s="48" t="s">
        <v>367</v>
      </c>
      <c r="P236" s="48"/>
      <c r="Q236" s="48"/>
      <c r="R236" s="49"/>
      <c r="S236" s="48"/>
      <c r="T236" s="100"/>
      <c r="U236" s="48"/>
      <c r="V236" s="48"/>
    </row>
    <row r="237" spans="1:22" ht="22.5">
      <c r="A237" s="45">
        <f t="shared" si="19"/>
        <v>43790</v>
      </c>
      <c r="B237" s="46">
        <f t="shared" si="18"/>
        <v>43790</v>
      </c>
      <c r="C237" s="47" t="str">
        <f>VLOOKUP(WEEKDAY(B237,1),Cal_Base!$A$2:$B$8,2)</f>
        <v>木</v>
      </c>
      <c r="D237" s="202" t="str">
        <f>IF(ISERROR(VLOOKUP(A237,Cal_Base!$A$11:$D$36,2,FALSE))," ",VLOOKUP(A237,Cal_Base!$A$11:$D$36,2,FALSE))</f>
        <v xml:space="preserve"> </v>
      </c>
      <c r="E237" s="199" t="str">
        <f>IF(ISERROR(VLOOKUP(A237,Cal_Base!$A$11:$D$36,3,FALSE))," ",VLOOKUP(A237,Cal_Base!$A$11:$D$36,3,FALSE))</f>
        <v xml:space="preserve"> </v>
      </c>
      <c r="F237" s="47" t="str">
        <f>IF(ISERROR(VLOOKUP(A237,Cal_Base!$A$11:$D$36,4,FALSE))," ",VLOOKUP(A237,Cal_Base!$A$11:$D$36,4,FALSE))</f>
        <v xml:space="preserve"> </v>
      </c>
      <c r="G237" s="106" t="str">
        <f t="shared" si="16"/>
        <v xml:space="preserve">勤労感謝の日
</v>
      </c>
      <c r="H237" s="106" t="str">
        <f t="shared" si="17"/>
        <v>主任児童連絡会</v>
      </c>
      <c r="I237" s="106" t="str">
        <f t="shared" si="20"/>
        <v/>
      </c>
      <c r="K237" s="48"/>
      <c r="L237" s="48" t="s">
        <v>233</v>
      </c>
      <c r="M237" s="48"/>
      <c r="N237" s="48" t="s">
        <v>460</v>
      </c>
      <c r="O237" s="48"/>
      <c r="P237" s="48"/>
      <c r="Q237" s="48"/>
      <c r="R237" s="49"/>
      <c r="S237" s="48"/>
      <c r="T237" s="100"/>
      <c r="U237" s="48"/>
      <c r="V237" s="48"/>
    </row>
    <row r="238" spans="1:22">
      <c r="A238" s="45">
        <f t="shared" si="19"/>
        <v>43791</v>
      </c>
      <c r="B238" s="46">
        <f t="shared" si="18"/>
        <v>43791</v>
      </c>
      <c r="C238" s="47" t="str">
        <f>VLOOKUP(WEEKDAY(B238,1),Cal_Base!$A$2:$B$8,2)</f>
        <v>金</v>
      </c>
      <c r="D238" s="202" t="str">
        <f>IF(ISERROR(VLOOKUP(A238,Cal_Base!$A$11:$D$36,2,FALSE))," ",VLOOKUP(A238,Cal_Base!$A$11:$D$36,2,FALSE))</f>
        <v xml:space="preserve"> </v>
      </c>
      <c r="E238" s="199" t="str">
        <f>IF(ISERROR(VLOOKUP(A238,Cal_Base!$A$11:$D$36,3,FALSE))," ",VLOOKUP(A238,Cal_Base!$A$11:$D$36,3,FALSE))</f>
        <v xml:space="preserve"> </v>
      </c>
      <c r="F238" s="47" t="str">
        <f>IF(ISERROR(VLOOKUP(A238,Cal_Base!$A$11:$D$36,4,FALSE))," ",VLOOKUP(A238,Cal_Base!$A$11:$D$36,4,FALSE))</f>
        <v xml:space="preserve"> </v>
      </c>
      <c r="G238" s="106" t="str">
        <f t="shared" si="16"/>
        <v/>
      </c>
      <c r="H238" s="106" t="str">
        <f t="shared" si="17"/>
        <v/>
      </c>
      <c r="I238" s="106" t="str">
        <f t="shared" si="20"/>
        <v/>
      </c>
      <c r="K238" s="48" t="s">
        <v>50</v>
      </c>
      <c r="L238" s="48" t="s">
        <v>50</v>
      </c>
      <c r="M238" s="48"/>
      <c r="N238" s="48"/>
      <c r="O238" s="48"/>
      <c r="P238" s="48"/>
      <c r="Q238" s="48"/>
      <c r="R238" s="49"/>
      <c r="S238" s="48"/>
      <c r="T238" s="100"/>
      <c r="U238" s="48"/>
      <c r="V238" s="48"/>
    </row>
    <row r="239" spans="1:22" ht="39">
      <c r="A239" s="45">
        <f t="shared" si="19"/>
        <v>43792</v>
      </c>
      <c r="B239" s="46">
        <f t="shared" si="18"/>
        <v>43792</v>
      </c>
      <c r="C239" s="47" t="str">
        <f>VLOOKUP(WEEKDAY(B239,1),Cal_Base!$A$2:$B$8,2)</f>
        <v>土</v>
      </c>
      <c r="D239" s="202" t="str">
        <f>IF(ISERROR(VLOOKUP(A239,Cal_Base!$A$11:$D$36,2,FALSE))," ",VLOOKUP(A239,Cal_Base!$A$11:$D$36,2,FALSE))</f>
        <v>祝</v>
      </c>
      <c r="E239" s="199" t="str">
        <f>IF(ISERROR(VLOOKUP(A239,Cal_Base!$A$11:$D$36,3,FALSE))," ",VLOOKUP(A239,Cal_Base!$A$11:$D$36,3,FALSE))</f>
        <v xml:space="preserve">勤労感謝の日
</v>
      </c>
      <c r="F239" s="47">
        <f>IF(ISERROR(VLOOKUP(A239,Cal_Base!$A$11:$D$36,4,FALSE))," ",VLOOKUP(A239,Cal_Base!$A$11:$D$36,4,FALSE))</f>
        <v>1</v>
      </c>
      <c r="G239" s="106" t="str">
        <f t="shared" si="16"/>
        <v xml:space="preserve">勤労感謝の日
連合町会長会議
</v>
      </c>
      <c r="H239" s="106" t="str">
        <f t="shared" si="17"/>
        <v xml:space="preserve">神奈川県スポ進委員研修会
新羽スポ推企画委員会
</v>
      </c>
      <c r="I239" s="106" t="str">
        <f t="shared" si="20"/>
        <v/>
      </c>
      <c r="K239" s="48"/>
      <c r="L239" s="48" t="s">
        <v>232</v>
      </c>
      <c r="M239" s="48"/>
      <c r="N239" s="48"/>
      <c r="O239" s="48" t="s">
        <v>677</v>
      </c>
      <c r="P239" s="48"/>
      <c r="Q239" s="48"/>
      <c r="R239" s="49"/>
      <c r="S239" s="48"/>
      <c r="T239" s="100"/>
      <c r="U239" s="48"/>
      <c r="V239" s="48"/>
    </row>
    <row r="240" spans="1:22" ht="22.5">
      <c r="A240" s="45">
        <f t="shared" si="19"/>
        <v>43793</v>
      </c>
      <c r="B240" s="46">
        <f t="shared" si="18"/>
        <v>43793</v>
      </c>
      <c r="C240" s="47" t="str">
        <f>VLOOKUP(WEEKDAY(B240,1),Cal_Base!$A$2:$B$8,2)</f>
        <v>日</v>
      </c>
      <c r="D240" s="202" t="str">
        <f>IF(ISERROR(VLOOKUP(A240,Cal_Base!$A$11:$D$36,2,FALSE))," ",VLOOKUP(A240,Cal_Base!$A$11:$D$36,2,FALSE))</f>
        <v xml:space="preserve"> </v>
      </c>
      <c r="E240" s="199" t="str">
        <f>IF(ISERROR(VLOOKUP(A240,Cal_Base!$A$11:$D$36,3,FALSE))," ",VLOOKUP(A240,Cal_Base!$A$11:$D$36,3,FALSE))</f>
        <v xml:space="preserve"> </v>
      </c>
      <c r="F240" s="47" t="str">
        <f>IF(ISERROR(VLOOKUP(A240,Cal_Base!$A$11:$D$36,4,FALSE))," ",VLOOKUP(A240,Cal_Base!$A$11:$D$36,4,FALSE))</f>
        <v xml:space="preserve"> </v>
      </c>
      <c r="G240" s="106" t="str">
        <f t="shared" si="16"/>
        <v xml:space="preserve">クリキタ役員会
</v>
      </c>
      <c r="H240" s="106" t="str">
        <f t="shared" si="17"/>
        <v/>
      </c>
      <c r="I240" s="106" t="str">
        <f t="shared" si="20"/>
        <v>にっぱらっぱフェスティバル(予定)</v>
      </c>
      <c r="K240" s="48"/>
      <c r="L240" s="48" t="s">
        <v>229</v>
      </c>
      <c r="M240" s="48"/>
      <c r="N240" s="48"/>
      <c r="O240" s="48"/>
      <c r="P240" s="48"/>
      <c r="Q240" s="48"/>
      <c r="R240" s="49"/>
      <c r="S240" s="48"/>
      <c r="T240" s="100"/>
      <c r="U240" s="48"/>
      <c r="V240" s="48" t="s">
        <v>411</v>
      </c>
    </row>
    <row r="241" spans="1:22">
      <c r="A241" s="45">
        <f t="shared" si="19"/>
        <v>43794</v>
      </c>
      <c r="B241" s="46">
        <f t="shared" si="18"/>
        <v>43794</v>
      </c>
      <c r="C241" s="47" t="str">
        <f>VLOOKUP(WEEKDAY(B241,1),Cal_Base!$A$2:$B$8,2)</f>
        <v>月</v>
      </c>
      <c r="D241" s="202" t="str">
        <f>IF(ISERROR(VLOOKUP(A241,Cal_Base!$A$11:$D$36,2,FALSE))," ",VLOOKUP(A241,Cal_Base!$A$11:$D$36,2,FALSE))</f>
        <v xml:space="preserve"> </v>
      </c>
      <c r="E241" s="199" t="str">
        <f>IF(ISERROR(VLOOKUP(A241,Cal_Base!$A$11:$D$36,3,FALSE))," ",VLOOKUP(A241,Cal_Base!$A$11:$D$36,3,FALSE))</f>
        <v xml:space="preserve"> </v>
      </c>
      <c r="F241" s="47" t="str">
        <f>IF(ISERROR(VLOOKUP(A241,Cal_Base!$A$11:$D$36,4,FALSE))," ",VLOOKUP(A241,Cal_Base!$A$11:$D$36,4,FALSE))</f>
        <v xml:space="preserve"> </v>
      </c>
      <c r="G241" s="106" t="str">
        <f t="shared" si="16"/>
        <v/>
      </c>
      <c r="H241" s="106" t="str">
        <f t="shared" si="17"/>
        <v/>
      </c>
      <c r="I241" s="106" t="str">
        <f t="shared" si="20"/>
        <v/>
      </c>
      <c r="K241" s="48"/>
      <c r="L241" s="48"/>
      <c r="M241" s="48"/>
      <c r="N241" s="48"/>
      <c r="O241" s="48"/>
      <c r="P241" s="48"/>
      <c r="Q241" s="48"/>
      <c r="R241" s="49"/>
      <c r="S241" s="48"/>
      <c r="T241" s="100"/>
      <c r="U241" s="48"/>
      <c r="V241" s="48"/>
    </row>
    <row r="242" spans="1:22">
      <c r="A242" s="45">
        <f t="shared" si="19"/>
        <v>43795</v>
      </c>
      <c r="B242" s="46">
        <f t="shared" si="18"/>
        <v>43795</v>
      </c>
      <c r="C242" s="47" t="str">
        <f>VLOOKUP(WEEKDAY(B242,1),Cal_Base!$A$2:$B$8,2)</f>
        <v>火</v>
      </c>
      <c r="D242" s="202" t="str">
        <f>IF(ISERROR(VLOOKUP(A242,Cal_Base!$A$11:$D$36,2,FALSE))," ",VLOOKUP(A242,Cal_Base!$A$11:$D$36,2,FALSE))</f>
        <v xml:space="preserve"> </v>
      </c>
      <c r="E242" s="199" t="str">
        <f>IF(ISERROR(VLOOKUP(A242,Cal_Base!$A$11:$D$36,3,FALSE))," ",VLOOKUP(A242,Cal_Base!$A$11:$D$36,3,FALSE))</f>
        <v xml:space="preserve"> </v>
      </c>
      <c r="F242" s="47" t="str">
        <f>IF(ISERROR(VLOOKUP(A242,Cal_Base!$A$11:$D$36,4,FALSE))," ",VLOOKUP(A242,Cal_Base!$A$11:$D$36,4,FALSE))</f>
        <v xml:space="preserve"> </v>
      </c>
      <c r="G242" s="106" t="str">
        <f t="shared" si="16"/>
        <v/>
      </c>
      <c r="H242" s="106" t="str">
        <f t="shared" si="17"/>
        <v/>
      </c>
      <c r="I242" s="106" t="str">
        <f t="shared" si="20"/>
        <v>たんぽぽにっぱ</v>
      </c>
      <c r="K242" s="48"/>
      <c r="L242" s="48"/>
      <c r="M242" s="48"/>
      <c r="N242" s="48"/>
      <c r="O242" s="48"/>
      <c r="P242" s="48"/>
      <c r="Q242" s="48"/>
      <c r="R242" s="49"/>
      <c r="S242" s="48"/>
      <c r="T242" s="100"/>
      <c r="U242" s="48"/>
      <c r="V242" s="48" t="s">
        <v>382</v>
      </c>
    </row>
    <row r="243" spans="1:22">
      <c r="A243" s="45">
        <f t="shared" si="19"/>
        <v>43796</v>
      </c>
      <c r="B243" s="46">
        <f t="shared" si="18"/>
        <v>43796</v>
      </c>
      <c r="C243" s="47" t="str">
        <f>VLOOKUP(WEEKDAY(B243,1),Cal_Base!$A$2:$B$8,2)</f>
        <v>水</v>
      </c>
      <c r="D243" s="202" t="str">
        <f>IF(ISERROR(VLOOKUP(A243,Cal_Base!$A$11:$D$36,2,FALSE))," ",VLOOKUP(A243,Cal_Base!$A$11:$D$36,2,FALSE))</f>
        <v xml:space="preserve"> </v>
      </c>
      <c r="E243" s="199" t="str">
        <f>IF(ISERROR(VLOOKUP(A243,Cal_Base!$A$11:$D$36,3,FALSE))," ",VLOOKUP(A243,Cal_Base!$A$11:$D$36,3,FALSE))</f>
        <v xml:space="preserve"> </v>
      </c>
      <c r="F243" s="47" t="str">
        <f>IF(ISERROR(VLOOKUP(A243,Cal_Base!$A$11:$D$36,4,FALSE))," ",VLOOKUP(A243,Cal_Base!$A$11:$D$36,4,FALSE))</f>
        <v xml:space="preserve"> </v>
      </c>
      <c r="G243" s="106" t="str">
        <f t="shared" si="16"/>
        <v/>
      </c>
      <c r="H243" s="106" t="str">
        <f t="shared" si="17"/>
        <v/>
      </c>
      <c r="I243" s="106" t="str">
        <f t="shared" si="20"/>
        <v>新羽の日</v>
      </c>
      <c r="K243" s="48"/>
      <c r="L243" s="48"/>
      <c r="M243" s="48"/>
      <c r="N243" s="48"/>
      <c r="O243" s="48"/>
      <c r="P243" s="48"/>
      <c r="Q243" s="48"/>
      <c r="R243" s="49" t="s">
        <v>167</v>
      </c>
      <c r="S243" s="48"/>
      <c r="T243" s="100"/>
      <c r="U243" s="48"/>
      <c r="V243" s="48"/>
    </row>
    <row r="244" spans="1:22">
      <c r="A244" s="45">
        <f t="shared" si="19"/>
        <v>43797</v>
      </c>
      <c r="B244" s="46">
        <f t="shared" si="18"/>
        <v>43797</v>
      </c>
      <c r="C244" s="47" t="str">
        <f>VLOOKUP(WEEKDAY(B244,1),Cal_Base!$A$2:$B$8,2)</f>
        <v>木</v>
      </c>
      <c r="D244" s="202" t="str">
        <f>IF(ISERROR(VLOOKUP(A244,Cal_Base!$A$11:$D$36,2,FALSE))," ",VLOOKUP(A244,Cal_Base!$A$11:$D$36,2,FALSE))</f>
        <v xml:space="preserve"> </v>
      </c>
      <c r="E244" s="199" t="s">
        <v>375</v>
      </c>
      <c r="F244" s="47" t="str">
        <f>IF(ISERROR(VLOOKUP(A244,Cal_Base!$A$11:$D$36,4,FALSE))," ",VLOOKUP(A244,Cal_Base!$A$11:$D$36,4,FALSE))</f>
        <v xml:space="preserve"> </v>
      </c>
      <c r="G244" s="106" t="str">
        <f t="shared" si="16"/>
        <v>新羽の日</v>
      </c>
      <c r="H244" s="106" t="str">
        <f t="shared" si="17"/>
        <v/>
      </c>
      <c r="I244" s="106" t="str">
        <f t="shared" si="20"/>
        <v>ダイニング28</v>
      </c>
      <c r="K244" s="48"/>
      <c r="L244" s="48"/>
      <c r="M244" s="48"/>
      <c r="N244" s="48"/>
      <c r="O244" s="48"/>
      <c r="P244" s="48"/>
      <c r="Q244" s="48"/>
      <c r="R244" s="49"/>
      <c r="S244" s="48"/>
      <c r="T244" s="100"/>
      <c r="U244" s="48"/>
      <c r="V244" s="48" t="s">
        <v>387</v>
      </c>
    </row>
    <row r="245" spans="1:22">
      <c r="A245" s="45">
        <f t="shared" si="19"/>
        <v>43798</v>
      </c>
      <c r="B245" s="46">
        <f t="shared" si="18"/>
        <v>43798</v>
      </c>
      <c r="C245" s="47" t="str">
        <f>VLOOKUP(WEEKDAY(B245,1),Cal_Base!$A$2:$B$8,2)</f>
        <v>金</v>
      </c>
      <c r="D245" s="202" t="str">
        <f>IF(ISERROR(VLOOKUP(A245,Cal_Base!$A$11:$D$36,2,FALSE))," ",VLOOKUP(A245,Cal_Base!$A$11:$D$36,2,FALSE))</f>
        <v xml:space="preserve"> </v>
      </c>
      <c r="E245" s="199" t="str">
        <f>IF(ISERROR(VLOOKUP(A245,Cal_Base!$A$11:$D$36,3,FALSE))," ",VLOOKUP(A245,Cal_Base!$A$11:$D$36,3,FALSE))</f>
        <v xml:space="preserve"> </v>
      </c>
      <c r="F245" s="47" t="str">
        <f>IF(ISERROR(VLOOKUP(A245,Cal_Base!$A$11:$D$36,4,FALSE))," ",VLOOKUP(A245,Cal_Base!$A$11:$D$36,4,FALSE))</f>
        <v xml:space="preserve"> </v>
      </c>
      <c r="G245" s="106" t="str">
        <f t="shared" si="16"/>
        <v/>
      </c>
      <c r="H245" s="106" t="str">
        <f t="shared" si="17"/>
        <v/>
      </c>
      <c r="I245" s="106" t="str">
        <f t="shared" si="20"/>
        <v/>
      </c>
      <c r="K245" s="48"/>
      <c r="L245" s="48"/>
      <c r="M245" s="48"/>
      <c r="N245" s="48"/>
      <c r="O245" s="48"/>
      <c r="P245" s="48"/>
      <c r="Q245" s="48"/>
      <c r="R245" s="49"/>
      <c r="S245" s="48"/>
      <c r="T245" s="100"/>
      <c r="U245" s="48"/>
      <c r="V245" s="48"/>
    </row>
    <row r="246" spans="1:22">
      <c r="A246" s="45">
        <f t="shared" si="19"/>
        <v>43799</v>
      </c>
      <c r="B246" s="46">
        <f t="shared" si="18"/>
        <v>43799</v>
      </c>
      <c r="C246" s="47" t="str">
        <f>VLOOKUP(WEEKDAY(B246,1),Cal_Base!$A$2:$B$8,2)</f>
        <v>土</v>
      </c>
      <c r="D246" s="202" t="str">
        <f>IF(ISERROR(VLOOKUP(A246,Cal_Base!$A$11:$D$36,2,FALSE))," ",VLOOKUP(A246,Cal_Base!$A$11:$D$36,2,FALSE))</f>
        <v xml:space="preserve"> </v>
      </c>
      <c r="E246" s="199" t="str">
        <f>IF(ISERROR(VLOOKUP(A246,Cal_Base!$A$11:$D$36,3,FALSE))," ",VLOOKUP(A246,Cal_Base!$A$11:$D$36,3,FALSE))</f>
        <v xml:space="preserve"> </v>
      </c>
      <c r="F246" s="47" t="str">
        <f>IF(ISERROR(VLOOKUP(A246,Cal_Base!$A$11:$D$36,4,FALSE))," ",VLOOKUP(A246,Cal_Base!$A$11:$D$36,4,FALSE))</f>
        <v xml:space="preserve"> </v>
      </c>
      <c r="G246" s="106" t="str">
        <f t="shared" si="16"/>
        <v/>
      </c>
      <c r="H246" s="106" t="str">
        <f t="shared" si="17"/>
        <v/>
      </c>
      <c r="I246" s="106" t="str">
        <f t="shared" si="20"/>
        <v>新羽小ＰＴＡ餅つき大会</v>
      </c>
      <c r="K246" s="48"/>
      <c r="L246" s="48"/>
      <c r="M246" s="48"/>
      <c r="N246" s="48"/>
      <c r="O246" s="48"/>
      <c r="P246" s="48"/>
      <c r="Q246" s="48"/>
      <c r="R246" s="49" t="s">
        <v>168</v>
      </c>
      <c r="S246" s="48"/>
      <c r="T246" s="100"/>
      <c r="U246" s="48"/>
      <c r="V246" s="48"/>
    </row>
    <row r="247" spans="1:22" ht="33.75">
      <c r="A247" s="45">
        <f t="shared" si="19"/>
        <v>43800</v>
      </c>
      <c r="B247" s="46">
        <f t="shared" si="18"/>
        <v>43800</v>
      </c>
      <c r="C247" s="47" t="str">
        <f>VLOOKUP(WEEKDAY(B247,1),Cal_Base!$A$2:$B$8,2)</f>
        <v>日</v>
      </c>
      <c r="D247" s="202" t="str">
        <f>IF(ISERROR(VLOOKUP(A247,Cal_Base!$A$11:$D$36,2,FALSE))," ",VLOOKUP(A247,Cal_Base!$A$11:$D$36,2,FALSE))</f>
        <v xml:space="preserve"> </v>
      </c>
      <c r="E247" s="199" t="str">
        <f>IF(ISERROR(VLOOKUP(A247,Cal_Base!$A$11:$D$36,3,FALSE))," ",VLOOKUP(A247,Cal_Base!$A$11:$D$36,3,FALSE))</f>
        <v xml:space="preserve"> </v>
      </c>
      <c r="F247" s="47" t="str">
        <f>IF(ISERROR(VLOOKUP(A247,Cal_Base!$A$11:$D$36,4,FALSE))," ",VLOOKUP(A247,Cal_Base!$A$11:$D$36,4,FALSE))</f>
        <v xml:space="preserve"> </v>
      </c>
      <c r="G247" s="106" t="str">
        <f t="shared" si="16"/>
        <v/>
      </c>
      <c r="H247" s="106" t="str">
        <f t="shared" si="17"/>
        <v xml:space="preserve">第22回新羽地区グラウンドゴルフ大会
</v>
      </c>
      <c r="I247" s="106" t="str">
        <f t="shared" si="20"/>
        <v/>
      </c>
      <c r="K247" s="48"/>
      <c r="L247" s="48"/>
      <c r="M247" s="48"/>
      <c r="N247" s="48"/>
      <c r="O247" s="48" t="s">
        <v>619</v>
      </c>
      <c r="P247" s="48"/>
      <c r="Q247" s="48"/>
      <c r="R247" s="49"/>
      <c r="S247" s="48"/>
      <c r="T247" s="100"/>
      <c r="U247" s="48"/>
      <c r="V247" s="48"/>
    </row>
    <row r="248" spans="1:22">
      <c r="A248" s="45">
        <f t="shared" si="19"/>
        <v>43801</v>
      </c>
      <c r="B248" s="46">
        <f t="shared" si="18"/>
        <v>43801</v>
      </c>
      <c r="C248" s="47" t="str">
        <f>VLOOKUP(WEEKDAY(B248,1),Cal_Base!$A$2:$B$8,2)</f>
        <v>月</v>
      </c>
      <c r="D248" s="202" t="str">
        <f>IF(ISERROR(VLOOKUP(A248,Cal_Base!$A$11:$D$36,2,FALSE))," ",VLOOKUP(A248,Cal_Base!$A$11:$D$36,2,FALSE))</f>
        <v xml:space="preserve"> </v>
      </c>
      <c r="E248" s="199" t="str">
        <f>IF(ISERROR(VLOOKUP(A248,Cal_Base!$A$11:$D$36,3,FALSE))," ",VLOOKUP(A248,Cal_Base!$A$11:$D$36,3,FALSE))</f>
        <v xml:space="preserve"> </v>
      </c>
      <c r="F248" s="47" t="str">
        <f>IF(ISERROR(VLOOKUP(A248,Cal_Base!$A$11:$D$36,4,FALSE))," ",VLOOKUP(A248,Cal_Base!$A$11:$D$36,4,FALSE))</f>
        <v xml:space="preserve"> </v>
      </c>
      <c r="G248" s="106" t="str">
        <f t="shared" si="16"/>
        <v/>
      </c>
      <c r="H248" s="106" t="str">
        <f t="shared" si="17"/>
        <v/>
      </c>
      <c r="I248" s="106" t="str">
        <f t="shared" si="20"/>
        <v/>
      </c>
      <c r="K248" s="48"/>
      <c r="L248" s="48"/>
      <c r="M248" s="48"/>
      <c r="N248" s="48"/>
      <c r="O248" s="48"/>
      <c r="P248" s="48"/>
      <c r="Q248" s="48"/>
      <c r="R248" s="49"/>
      <c r="S248" s="48"/>
      <c r="T248" s="100"/>
      <c r="U248" s="48"/>
      <c r="V248" s="48"/>
    </row>
    <row r="249" spans="1:22">
      <c r="A249" s="45">
        <f t="shared" si="19"/>
        <v>43802</v>
      </c>
      <c r="B249" s="46">
        <f t="shared" si="18"/>
        <v>43802</v>
      </c>
      <c r="C249" s="47" t="str">
        <f>VLOOKUP(WEEKDAY(B249,1),Cal_Base!$A$2:$B$8,2)</f>
        <v>火</v>
      </c>
      <c r="D249" s="202" t="str">
        <f>IF(ISERROR(VLOOKUP(A249,Cal_Base!$A$11:$D$36,2,FALSE))," ",VLOOKUP(A249,Cal_Base!$A$11:$D$36,2,FALSE))</f>
        <v xml:space="preserve"> </v>
      </c>
      <c r="E249" s="199" t="str">
        <f>IF(ISERROR(VLOOKUP(A249,Cal_Base!$A$11:$D$36,3,FALSE))," ",VLOOKUP(A249,Cal_Base!$A$11:$D$36,3,FALSE))</f>
        <v xml:space="preserve"> </v>
      </c>
      <c r="F249" s="47" t="str">
        <f>IF(ISERROR(VLOOKUP(A249,Cal_Base!$A$11:$D$36,4,FALSE))," ",VLOOKUP(A249,Cal_Base!$A$11:$D$36,4,FALSE))</f>
        <v xml:space="preserve"> </v>
      </c>
      <c r="G249" s="106" t="str">
        <f t="shared" si="16"/>
        <v/>
      </c>
      <c r="H249" s="106" t="str">
        <f t="shared" si="17"/>
        <v/>
      </c>
      <c r="I249" s="106" t="str">
        <f t="shared" si="20"/>
        <v/>
      </c>
      <c r="K249" s="48"/>
      <c r="L249" s="48"/>
      <c r="M249" s="48"/>
      <c r="N249" s="48"/>
      <c r="O249" s="48"/>
      <c r="P249" s="48"/>
      <c r="Q249" s="48"/>
      <c r="R249" s="49"/>
      <c r="S249" s="48"/>
      <c r="T249" s="100"/>
      <c r="U249" s="48"/>
      <c r="V249" s="48"/>
    </row>
    <row r="250" spans="1:22">
      <c r="A250" s="45">
        <f t="shared" si="19"/>
        <v>43803</v>
      </c>
      <c r="B250" s="46">
        <f t="shared" si="18"/>
        <v>43803</v>
      </c>
      <c r="C250" s="47" t="str">
        <f>VLOOKUP(WEEKDAY(B250,1),Cal_Base!$A$2:$B$8,2)</f>
        <v>水</v>
      </c>
      <c r="D250" s="202" t="str">
        <f>IF(ISERROR(VLOOKUP(A250,Cal_Base!$A$11:$D$36,2,FALSE))," ",VLOOKUP(A250,Cal_Base!$A$11:$D$36,2,FALSE))</f>
        <v xml:space="preserve"> </v>
      </c>
      <c r="E250" s="199" t="str">
        <f>IF(ISERROR(VLOOKUP(A250,Cal_Base!$A$11:$D$36,3,FALSE))," ",VLOOKUP(A250,Cal_Base!$A$11:$D$36,3,FALSE))</f>
        <v xml:space="preserve"> </v>
      </c>
      <c r="F250" s="47" t="str">
        <f>IF(ISERROR(VLOOKUP(A250,Cal_Base!$A$11:$D$36,4,FALSE))," ",VLOOKUP(A250,Cal_Base!$A$11:$D$36,4,FALSE))</f>
        <v xml:space="preserve"> </v>
      </c>
      <c r="G250" s="106" t="str">
        <f t="shared" si="16"/>
        <v/>
      </c>
      <c r="H250" s="106" t="str">
        <f t="shared" si="17"/>
        <v/>
      </c>
      <c r="I250" s="106" t="str">
        <f t="shared" si="20"/>
        <v/>
      </c>
      <c r="K250" s="48"/>
      <c r="L250" s="48"/>
      <c r="M250" s="48"/>
      <c r="N250" s="48"/>
      <c r="O250" s="48"/>
      <c r="P250" s="48"/>
      <c r="Q250" s="48"/>
      <c r="R250" s="49"/>
      <c r="S250" s="48"/>
      <c r="T250" s="100"/>
      <c r="U250" s="48"/>
      <c r="V250" s="48"/>
    </row>
    <row r="251" spans="1:22" ht="22.5">
      <c r="A251" s="45">
        <f t="shared" si="19"/>
        <v>43804</v>
      </c>
      <c r="B251" s="46">
        <f t="shared" si="18"/>
        <v>43804</v>
      </c>
      <c r="C251" s="47" t="str">
        <f>VLOOKUP(WEEKDAY(B251,1),Cal_Base!$A$2:$B$8,2)</f>
        <v>木</v>
      </c>
      <c r="D251" s="202" t="str">
        <f>IF(ISERROR(VLOOKUP(A251,Cal_Base!$A$11:$D$36,2,FALSE))," ",VLOOKUP(A251,Cal_Base!$A$11:$D$36,2,FALSE))</f>
        <v xml:space="preserve"> </v>
      </c>
      <c r="E251" s="199" t="str">
        <f>IF(ISERROR(VLOOKUP(A251,Cal_Base!$A$11:$D$36,3,FALSE))," ",VLOOKUP(A251,Cal_Base!$A$11:$D$36,3,FALSE))</f>
        <v xml:space="preserve"> </v>
      </c>
      <c r="F251" s="47" t="str">
        <f>IF(ISERROR(VLOOKUP(A251,Cal_Base!$A$11:$D$36,4,FALSE))," ",VLOOKUP(A251,Cal_Base!$A$11:$D$36,4,FALSE))</f>
        <v xml:space="preserve"> </v>
      </c>
      <c r="G251" s="106" t="str">
        <f t="shared" si="16"/>
        <v xml:space="preserve">新羽役員会
</v>
      </c>
      <c r="H251" s="106" t="str">
        <f t="shared" si="17"/>
        <v/>
      </c>
      <c r="I251" s="106" t="str">
        <f t="shared" si="20"/>
        <v>ひっとプランウォーキング</v>
      </c>
      <c r="K251" s="48"/>
      <c r="L251" s="48" t="s">
        <v>483</v>
      </c>
      <c r="M251" s="48"/>
      <c r="N251" s="48"/>
      <c r="O251" s="48"/>
      <c r="P251" s="48"/>
      <c r="Q251" s="48"/>
      <c r="R251" s="49"/>
      <c r="S251" s="48"/>
      <c r="T251" s="100"/>
      <c r="U251" s="48"/>
      <c r="V251" s="48" t="s">
        <v>41</v>
      </c>
    </row>
    <row r="252" spans="1:22" ht="22.5">
      <c r="A252" s="45">
        <f t="shared" si="19"/>
        <v>43805</v>
      </c>
      <c r="B252" s="46">
        <f t="shared" si="18"/>
        <v>43805</v>
      </c>
      <c r="C252" s="47" t="str">
        <f>VLOOKUP(WEEKDAY(B252,1),Cal_Base!$A$2:$B$8,2)</f>
        <v>金</v>
      </c>
      <c r="D252" s="202" t="str">
        <f>IF(ISERROR(VLOOKUP(A252,Cal_Base!$A$11:$D$36,2,FALSE))," ",VLOOKUP(A252,Cal_Base!$A$11:$D$36,2,FALSE))</f>
        <v xml:space="preserve"> </v>
      </c>
      <c r="E252" s="199" t="str">
        <f>IF(ISERROR(VLOOKUP(A252,Cal_Base!$A$11:$D$36,3,FALSE))," ",VLOOKUP(A252,Cal_Base!$A$11:$D$36,3,FALSE))</f>
        <v xml:space="preserve"> </v>
      </c>
      <c r="F252" s="47" t="str">
        <f>IF(ISERROR(VLOOKUP(A252,Cal_Base!$A$11:$D$36,4,FALSE))," ",VLOOKUP(A252,Cal_Base!$A$11:$D$36,4,FALSE))</f>
        <v xml:space="preserve"> </v>
      </c>
      <c r="G252" s="106" t="str">
        <f t="shared" si="16"/>
        <v xml:space="preserve">新羽理事会
</v>
      </c>
      <c r="H252" s="106" t="str">
        <f t="shared" si="17"/>
        <v/>
      </c>
      <c r="I252" s="106" t="str">
        <f t="shared" si="20"/>
        <v>カフェ・ド・らんらん</v>
      </c>
      <c r="K252" s="48"/>
      <c r="L252" s="48" t="s">
        <v>211</v>
      </c>
      <c r="M252" s="48"/>
      <c r="N252" s="48"/>
      <c r="O252" s="48"/>
      <c r="P252" s="48"/>
      <c r="Q252" s="48"/>
      <c r="R252" s="49"/>
      <c r="S252" s="48"/>
      <c r="T252" s="100"/>
      <c r="U252" s="48"/>
      <c r="V252" s="48" t="s">
        <v>390</v>
      </c>
    </row>
    <row r="253" spans="1:22" ht="33.75">
      <c r="A253" s="45">
        <f t="shared" si="19"/>
        <v>43806</v>
      </c>
      <c r="B253" s="46">
        <f t="shared" si="18"/>
        <v>43806</v>
      </c>
      <c r="C253" s="47" t="str">
        <f>VLOOKUP(WEEKDAY(B253,1),Cal_Base!$A$2:$B$8,2)</f>
        <v>土</v>
      </c>
      <c r="D253" s="202" t="str">
        <f>IF(ISERROR(VLOOKUP(A253,Cal_Base!$A$11:$D$36,2,FALSE))," ",VLOOKUP(A253,Cal_Base!$A$11:$D$36,2,FALSE))</f>
        <v xml:space="preserve"> </v>
      </c>
      <c r="E253" s="199" t="str">
        <f>IF(ISERROR(VLOOKUP(A253,Cal_Base!$A$11:$D$36,3,FALSE))," ",VLOOKUP(A253,Cal_Base!$A$11:$D$36,3,FALSE))</f>
        <v xml:space="preserve"> </v>
      </c>
      <c r="F253" s="47" t="str">
        <f>IF(ISERROR(VLOOKUP(A253,Cal_Base!$A$11:$D$36,4,FALSE))," ",VLOOKUP(A253,Cal_Base!$A$11:$D$36,4,FALSE))</f>
        <v xml:space="preserve"> </v>
      </c>
      <c r="G253" s="106" t="str">
        <f t="shared" si="16"/>
        <v xml:space="preserve">南,大竹,中央,中之久保,自治会,北新羽役員会
</v>
      </c>
      <c r="H253" s="106" t="str">
        <f t="shared" si="17"/>
        <v/>
      </c>
      <c r="I253" s="106" t="str">
        <f t="shared" si="20"/>
        <v/>
      </c>
      <c r="K253" s="48"/>
      <c r="L253" s="48" t="s">
        <v>212</v>
      </c>
      <c r="M253" s="48"/>
      <c r="N253" s="48"/>
      <c r="O253" s="48"/>
      <c r="P253" s="48"/>
      <c r="Q253" s="48"/>
      <c r="R253" s="49"/>
      <c r="S253" s="48"/>
      <c r="T253" s="100"/>
      <c r="U253" s="48"/>
      <c r="V253" s="48"/>
    </row>
    <row r="254" spans="1:22" ht="29.25">
      <c r="A254" s="45">
        <f t="shared" si="19"/>
        <v>43807</v>
      </c>
      <c r="B254" s="46">
        <f t="shared" si="18"/>
        <v>43807</v>
      </c>
      <c r="C254" s="47" t="str">
        <f>VLOOKUP(WEEKDAY(B254,1),Cal_Base!$A$2:$B$8,2)</f>
        <v>日</v>
      </c>
      <c r="D254" s="202" t="str">
        <f>IF(ISERROR(VLOOKUP(A254,Cal_Base!$A$11:$D$36,2,FALSE))," ",VLOOKUP(A254,Cal_Base!$A$11:$D$36,2,FALSE))</f>
        <v xml:space="preserve"> </v>
      </c>
      <c r="E254" s="199" t="str">
        <f>IF(ISERROR(VLOOKUP(A254,Cal_Base!$A$11:$D$36,3,FALSE))," ",VLOOKUP(A254,Cal_Base!$A$11:$D$36,3,FALSE))</f>
        <v xml:space="preserve"> </v>
      </c>
      <c r="F254" s="47" t="str">
        <f>IF(ISERROR(VLOOKUP(A254,Cal_Base!$A$11:$D$36,4,FALSE))," ",VLOOKUP(A254,Cal_Base!$A$11:$D$36,4,FALSE))</f>
        <v xml:space="preserve"> </v>
      </c>
      <c r="G254" s="106" t="str">
        <f t="shared" si="16"/>
        <v xml:space="preserve">新羽町自治会餅つき大会
</v>
      </c>
      <c r="H254" s="106" t="str">
        <f t="shared" si="17"/>
        <v xml:space="preserve">新羽駅伝練習
</v>
      </c>
      <c r="I254" s="106" t="str">
        <f t="shared" si="20"/>
        <v/>
      </c>
      <c r="K254" s="48"/>
      <c r="L254" s="48" t="s">
        <v>214</v>
      </c>
      <c r="M254" s="48"/>
      <c r="N254" s="48"/>
      <c r="O254" s="48" t="s">
        <v>215</v>
      </c>
      <c r="P254" s="48"/>
      <c r="Q254" s="48"/>
      <c r="R254" s="49"/>
      <c r="S254" s="48"/>
      <c r="T254" s="100"/>
      <c r="U254" s="48"/>
      <c r="V254" s="48"/>
    </row>
    <row r="255" spans="1:22" ht="22.5">
      <c r="A255" s="45">
        <f t="shared" si="19"/>
        <v>43808</v>
      </c>
      <c r="B255" s="46">
        <f t="shared" si="18"/>
        <v>43808</v>
      </c>
      <c r="C255" s="47" t="str">
        <f>VLOOKUP(WEEKDAY(B255,1),Cal_Base!$A$2:$B$8,2)</f>
        <v>月</v>
      </c>
      <c r="D255" s="202" t="str">
        <f>IF(ISERROR(VLOOKUP(A255,Cal_Base!$A$11:$D$36,2,FALSE))," ",VLOOKUP(A255,Cal_Base!$A$11:$D$36,2,FALSE))</f>
        <v xml:space="preserve"> </v>
      </c>
      <c r="E255" s="199" t="str">
        <f>IF(ISERROR(VLOOKUP(A255,Cal_Base!$A$11:$D$36,3,FALSE))," ",VLOOKUP(A255,Cal_Base!$A$11:$D$36,3,FALSE))</f>
        <v xml:space="preserve"> </v>
      </c>
      <c r="F255" s="47" t="str">
        <f>IF(ISERROR(VLOOKUP(A255,Cal_Base!$A$11:$D$36,4,FALSE))," ",VLOOKUP(A255,Cal_Base!$A$11:$D$36,4,FALSE))</f>
        <v xml:space="preserve"> </v>
      </c>
      <c r="G255" s="106" t="str">
        <f t="shared" si="16"/>
        <v xml:space="preserve">
</v>
      </c>
      <c r="H255" s="106" t="str">
        <f t="shared" si="17"/>
        <v/>
      </c>
      <c r="I255" s="106" t="str">
        <f t="shared" si="20"/>
        <v/>
      </c>
      <c r="K255" s="48" t="s">
        <v>50</v>
      </c>
      <c r="L255" s="48" t="s">
        <v>213</v>
      </c>
      <c r="M255" s="48"/>
      <c r="N255" s="48"/>
      <c r="O255" s="48"/>
      <c r="P255" s="48"/>
      <c r="Q255" s="48"/>
      <c r="R255" s="49"/>
      <c r="S255" s="48"/>
      <c r="T255" s="100"/>
      <c r="U255" s="48"/>
      <c r="V255" s="48"/>
    </row>
    <row r="256" spans="1:22" ht="33.75">
      <c r="A256" s="45">
        <f t="shared" si="19"/>
        <v>43809</v>
      </c>
      <c r="B256" s="46">
        <f t="shared" si="18"/>
        <v>43809</v>
      </c>
      <c r="C256" s="47" t="str">
        <f>VLOOKUP(WEEKDAY(B256,1),Cal_Base!$A$2:$B$8,2)</f>
        <v>火</v>
      </c>
      <c r="D256" s="202" t="str">
        <f>IF(ISERROR(VLOOKUP(A256,Cal_Base!$A$11:$D$36,2,FALSE))," ",VLOOKUP(A256,Cal_Base!$A$11:$D$36,2,FALSE))</f>
        <v xml:space="preserve"> </v>
      </c>
      <c r="E256" s="199" t="str">
        <f>IF(ISERROR(VLOOKUP(A256,Cal_Base!$A$11:$D$36,3,FALSE))," ",VLOOKUP(A256,Cal_Base!$A$11:$D$36,3,FALSE))</f>
        <v xml:space="preserve"> </v>
      </c>
      <c r="F256" s="47" t="str">
        <f>IF(ISERROR(VLOOKUP(A256,Cal_Base!$A$11:$D$36,4,FALSE))," ",VLOOKUP(A256,Cal_Base!$A$11:$D$36,4,FALSE))</f>
        <v xml:space="preserve"> </v>
      </c>
      <c r="G256" s="106" t="str">
        <f t="shared" si="16"/>
        <v/>
      </c>
      <c r="H256" s="106" t="str">
        <f t="shared" si="17"/>
        <v xml:space="preserve">定例消防団・分団長会議区青指協会長会
</v>
      </c>
      <c r="I256" s="106" t="str">
        <f t="shared" si="20"/>
        <v>たんぽぽにっぱ</v>
      </c>
      <c r="K256" s="48"/>
      <c r="L256" s="48"/>
      <c r="M256" s="48" t="s">
        <v>174</v>
      </c>
      <c r="N256" s="48"/>
      <c r="O256" s="48"/>
      <c r="P256" s="48" t="s">
        <v>361</v>
      </c>
      <c r="Q256" s="48"/>
      <c r="R256" s="49"/>
      <c r="S256" s="48"/>
      <c r="T256" s="100"/>
      <c r="U256" s="48"/>
      <c r="V256" s="48" t="s">
        <v>382</v>
      </c>
    </row>
    <row r="257" spans="1:22" ht="22.5">
      <c r="A257" s="45">
        <f t="shared" si="19"/>
        <v>43810</v>
      </c>
      <c r="B257" s="46">
        <f t="shared" si="18"/>
        <v>43810</v>
      </c>
      <c r="C257" s="47" t="str">
        <f>VLOOKUP(WEEKDAY(B257,1),Cal_Base!$A$2:$B$8,2)</f>
        <v>水</v>
      </c>
      <c r="D257" s="202" t="str">
        <f>IF(ISERROR(VLOOKUP(A257,Cal_Base!$A$11:$D$36,2,FALSE))," ",VLOOKUP(A257,Cal_Base!$A$11:$D$36,2,FALSE))</f>
        <v xml:space="preserve"> </v>
      </c>
      <c r="E257" s="199" t="str">
        <f>IF(ISERROR(VLOOKUP(A257,Cal_Base!$A$11:$D$36,3,FALSE))," ",VLOOKUP(A257,Cal_Base!$A$11:$D$36,3,FALSE))</f>
        <v xml:space="preserve"> </v>
      </c>
      <c r="F257" s="47" t="str">
        <f>IF(ISERROR(VLOOKUP(A257,Cal_Base!$A$11:$D$36,4,FALSE))," ",VLOOKUP(A257,Cal_Base!$A$11:$D$36,4,FALSE))</f>
        <v xml:space="preserve"> </v>
      </c>
      <c r="G257" s="106" t="str">
        <f t="shared" si="16"/>
        <v/>
      </c>
      <c r="H257" s="106" t="str">
        <f t="shared" si="17"/>
        <v xml:space="preserve">新羽青指協定例会
</v>
      </c>
      <c r="I257" s="106" t="str">
        <f t="shared" si="20"/>
        <v/>
      </c>
      <c r="K257" s="48"/>
      <c r="L257" s="48"/>
      <c r="M257" s="48"/>
      <c r="N257" s="48"/>
      <c r="O257" s="48"/>
      <c r="P257" s="48" t="s">
        <v>470</v>
      </c>
      <c r="Q257" s="48"/>
      <c r="R257" s="49"/>
      <c r="S257" s="48"/>
      <c r="T257" s="100"/>
      <c r="U257" s="48"/>
      <c r="V257" s="48"/>
    </row>
    <row r="258" spans="1:22" ht="22.5">
      <c r="A258" s="45">
        <f t="shared" si="19"/>
        <v>43811</v>
      </c>
      <c r="B258" s="46">
        <f t="shared" si="18"/>
        <v>43811</v>
      </c>
      <c r="C258" s="47" t="str">
        <f>VLOOKUP(WEEKDAY(B258,1),Cal_Base!$A$2:$B$8,2)</f>
        <v>木</v>
      </c>
      <c r="D258" s="202" t="str">
        <f>IF(ISERROR(VLOOKUP(A258,Cal_Base!$A$11:$D$36,2,FALSE))," ",VLOOKUP(A258,Cal_Base!$A$11:$D$36,2,FALSE))</f>
        <v xml:space="preserve"> </v>
      </c>
      <c r="E258" s="199" t="str">
        <f>IF(ISERROR(VLOOKUP(A258,Cal_Base!$A$11:$D$36,3,FALSE))," ",VLOOKUP(A258,Cal_Base!$A$11:$D$36,3,FALSE))</f>
        <v xml:space="preserve"> </v>
      </c>
      <c r="F258" s="47" t="str">
        <f>IF(ISERROR(VLOOKUP(A258,Cal_Base!$A$11:$D$36,4,FALSE))," ",VLOOKUP(A258,Cal_Base!$A$11:$D$36,4,FALSE))</f>
        <v xml:space="preserve"> </v>
      </c>
      <c r="G258" s="106" t="str">
        <f t="shared" si="16"/>
        <v xml:space="preserve">大新羽音頭練習
</v>
      </c>
      <c r="H258" s="106" t="str">
        <f t="shared" si="17"/>
        <v/>
      </c>
      <c r="I258" s="106" t="str">
        <f t="shared" si="20"/>
        <v/>
      </c>
      <c r="K258" s="48"/>
      <c r="L258" s="48" t="s">
        <v>219</v>
      </c>
      <c r="M258" s="48"/>
      <c r="N258" s="48"/>
      <c r="O258" s="48"/>
      <c r="P258" s="48"/>
      <c r="Q258" s="48"/>
      <c r="R258" s="49"/>
      <c r="S258" s="48"/>
      <c r="T258" s="100"/>
      <c r="U258" s="48"/>
      <c r="V258" s="48"/>
    </row>
    <row r="259" spans="1:22">
      <c r="A259" s="45">
        <f t="shared" si="19"/>
        <v>43812</v>
      </c>
      <c r="B259" s="46">
        <f t="shared" si="18"/>
        <v>43812</v>
      </c>
      <c r="C259" s="47" t="str">
        <f>VLOOKUP(WEEKDAY(B259,1),Cal_Base!$A$2:$B$8,2)</f>
        <v>金</v>
      </c>
      <c r="D259" s="202" t="str">
        <f>IF(ISERROR(VLOOKUP(A259,Cal_Base!$A$11:$D$36,2,FALSE))," ",VLOOKUP(A259,Cal_Base!$A$11:$D$36,2,FALSE))</f>
        <v xml:space="preserve"> </v>
      </c>
      <c r="E259" s="199" t="str">
        <f>IF(ISERROR(VLOOKUP(A259,Cal_Base!$A$11:$D$36,3,FALSE))," ",VLOOKUP(A259,Cal_Base!$A$11:$D$36,3,FALSE))</f>
        <v xml:space="preserve"> </v>
      </c>
      <c r="F259" s="47" t="str">
        <f>IF(ISERROR(VLOOKUP(A259,Cal_Base!$A$11:$D$36,4,FALSE))," ",VLOOKUP(A259,Cal_Base!$A$11:$D$36,4,FALSE))</f>
        <v xml:space="preserve"> </v>
      </c>
      <c r="G259" s="106" t="str">
        <f t="shared" ref="G259:G322" si="21">IF(E259=" ",K259&amp;L259,E259&amp;K259&amp;L259)</f>
        <v/>
      </c>
      <c r="H259" s="106" t="str">
        <f t="shared" ref="H259:H322" si="22">M259&amp;N259&amp;O259&amp;P259&amp;Q259</f>
        <v>区民生児童委員会長会</v>
      </c>
      <c r="I259" s="106" t="str">
        <f t="shared" si="20"/>
        <v/>
      </c>
      <c r="K259" s="48"/>
      <c r="L259" s="48"/>
      <c r="M259" s="48"/>
      <c r="N259" s="48" t="s">
        <v>457</v>
      </c>
      <c r="O259" s="48"/>
      <c r="P259" s="48"/>
      <c r="Q259" s="48"/>
      <c r="R259" s="49"/>
      <c r="S259" s="48"/>
      <c r="T259" s="100"/>
      <c r="U259" s="48"/>
      <c r="V259" s="48"/>
    </row>
    <row r="260" spans="1:22" ht="33.75">
      <c r="A260" s="45">
        <f t="shared" si="19"/>
        <v>43813</v>
      </c>
      <c r="B260" s="46">
        <f t="shared" ref="B260:B323" si="23">A260</f>
        <v>43813</v>
      </c>
      <c r="C260" s="47" t="str">
        <f>VLOOKUP(WEEKDAY(B260,1),Cal_Base!$A$2:$B$8,2)</f>
        <v>土</v>
      </c>
      <c r="D260" s="202" t="str">
        <f>IF(ISERROR(VLOOKUP(A260,Cal_Base!$A$11:$D$36,2,FALSE))," ",VLOOKUP(A260,Cal_Base!$A$11:$D$36,2,FALSE))</f>
        <v xml:space="preserve"> </v>
      </c>
      <c r="E260" s="199" t="str">
        <f>IF(ISERROR(VLOOKUP(A260,Cal_Base!$A$11:$D$36,3,FALSE))," ",VLOOKUP(A260,Cal_Base!$A$11:$D$36,3,FALSE))</f>
        <v xml:space="preserve"> </v>
      </c>
      <c r="F260" s="47" t="str">
        <f>IF(ISERROR(VLOOKUP(A260,Cal_Base!$A$11:$D$36,4,FALSE))," ",VLOOKUP(A260,Cal_Base!$A$11:$D$36,4,FALSE))</f>
        <v xml:space="preserve"> </v>
      </c>
      <c r="G260" s="106" t="str">
        <f t="shared" si="21"/>
        <v xml:space="preserve">新羽町連合事務所大掃除
</v>
      </c>
      <c r="H260" s="106" t="str">
        <f t="shared" si="22"/>
        <v xml:space="preserve">五大都市スポーツ推進委員研究集会(大阪)
</v>
      </c>
      <c r="I260" s="106" t="str">
        <f t="shared" si="20"/>
        <v/>
      </c>
      <c r="K260" s="48"/>
      <c r="L260" s="48" t="s">
        <v>231</v>
      </c>
      <c r="M260" s="48"/>
      <c r="N260" s="48"/>
      <c r="O260" s="48" t="s">
        <v>412</v>
      </c>
      <c r="P260" s="48"/>
      <c r="Q260" s="48"/>
      <c r="R260" s="49"/>
      <c r="S260" s="48"/>
      <c r="T260" s="100"/>
      <c r="U260" s="48"/>
      <c r="V260" s="48"/>
    </row>
    <row r="261" spans="1:22" ht="45">
      <c r="A261" s="45">
        <f t="shared" ref="A261:A324" si="24">A260+1</f>
        <v>43814</v>
      </c>
      <c r="B261" s="46">
        <f t="shared" si="23"/>
        <v>43814</v>
      </c>
      <c r="C261" s="47" t="str">
        <f>VLOOKUP(WEEKDAY(B261,1),Cal_Base!$A$2:$B$8,2)</f>
        <v>日</v>
      </c>
      <c r="D261" s="202" t="str">
        <f>IF(ISERROR(VLOOKUP(A261,Cal_Base!$A$11:$D$36,2,FALSE))," ",VLOOKUP(A261,Cal_Base!$A$11:$D$36,2,FALSE))</f>
        <v xml:space="preserve"> </v>
      </c>
      <c r="E261" s="199" t="str">
        <f>IF(ISERROR(VLOOKUP(A261,Cal_Base!$A$11:$D$36,3,FALSE))," ",VLOOKUP(A261,Cal_Base!$A$11:$D$36,3,FALSE))</f>
        <v xml:space="preserve"> </v>
      </c>
      <c r="F261" s="47" t="str">
        <f>IF(ISERROR(VLOOKUP(A261,Cal_Base!$A$11:$D$36,4,FALSE))," ",VLOOKUP(A261,Cal_Base!$A$11:$D$36,4,FALSE))</f>
        <v xml:space="preserve"> </v>
      </c>
      <c r="G261" s="106" t="str">
        <f t="shared" si="21"/>
        <v xml:space="preserve">新羽町町内会餅つき大会
</v>
      </c>
      <c r="H261" s="106" t="str">
        <f t="shared" si="22"/>
        <v xml:space="preserve">五大都市スポーツ推進委員研究集会(大阪)
新羽駅伝練習
</v>
      </c>
      <c r="I261" s="106" t="str">
        <f t="shared" si="20"/>
        <v/>
      </c>
      <c r="K261" s="48"/>
      <c r="L261" s="48" t="s">
        <v>230</v>
      </c>
      <c r="M261" s="48"/>
      <c r="N261" s="48"/>
      <c r="O261" s="48" t="s">
        <v>413</v>
      </c>
      <c r="P261" s="48"/>
      <c r="Q261" s="48"/>
      <c r="R261" s="49"/>
      <c r="S261" s="48"/>
      <c r="T261" s="100"/>
      <c r="U261" s="48"/>
      <c r="V261" s="48"/>
    </row>
    <row r="262" spans="1:22">
      <c r="A262" s="45">
        <f t="shared" si="24"/>
        <v>43815</v>
      </c>
      <c r="B262" s="46">
        <f t="shared" si="23"/>
        <v>43815</v>
      </c>
      <c r="C262" s="47" t="str">
        <f>VLOOKUP(WEEKDAY(B262,1),Cal_Base!$A$2:$B$8,2)</f>
        <v>月</v>
      </c>
      <c r="D262" s="202" t="str">
        <f>IF(ISERROR(VLOOKUP(A262,Cal_Base!$A$11:$D$36,2,FALSE))," ",VLOOKUP(A262,Cal_Base!$A$11:$D$36,2,FALSE))</f>
        <v xml:space="preserve"> </v>
      </c>
      <c r="E262" s="199" t="str">
        <f>IF(ISERROR(VLOOKUP(A262,Cal_Base!$A$11:$D$36,3,FALSE))," ",VLOOKUP(A262,Cal_Base!$A$11:$D$36,3,FALSE))</f>
        <v xml:space="preserve"> </v>
      </c>
      <c r="F262" s="47" t="str">
        <f>IF(ISERROR(VLOOKUP(A262,Cal_Base!$A$11:$D$36,4,FALSE))," ",VLOOKUP(A262,Cal_Base!$A$11:$D$36,4,FALSE))</f>
        <v xml:space="preserve"> </v>
      </c>
      <c r="G262" s="106" t="str">
        <f t="shared" si="21"/>
        <v/>
      </c>
      <c r="H262" s="106" t="str">
        <f t="shared" si="22"/>
        <v/>
      </c>
      <c r="I262" s="106" t="str">
        <f t="shared" si="20"/>
        <v>たんぽぽきたにっぱ</v>
      </c>
      <c r="K262" s="48"/>
      <c r="L262" s="48"/>
      <c r="M262" s="48"/>
      <c r="N262" s="48"/>
      <c r="O262" s="48"/>
      <c r="P262" s="48"/>
      <c r="Q262" s="48"/>
      <c r="R262" s="49"/>
      <c r="S262" s="48"/>
      <c r="T262" s="100"/>
      <c r="U262" s="48"/>
      <c r="V262" s="48" t="s">
        <v>99</v>
      </c>
    </row>
    <row r="263" spans="1:22">
      <c r="A263" s="45">
        <f t="shared" si="24"/>
        <v>43816</v>
      </c>
      <c r="B263" s="46">
        <f t="shared" si="23"/>
        <v>43816</v>
      </c>
      <c r="C263" s="47" t="str">
        <f>VLOOKUP(WEEKDAY(B263,1),Cal_Base!$A$2:$B$8,2)</f>
        <v>火</v>
      </c>
      <c r="D263" s="202" t="str">
        <f>IF(ISERROR(VLOOKUP(A263,Cal_Base!$A$11:$D$36,2,FALSE))," ",VLOOKUP(A263,Cal_Base!$A$11:$D$36,2,FALSE))</f>
        <v xml:space="preserve"> </v>
      </c>
      <c r="E263" s="199" t="str">
        <f>IF(ISERROR(VLOOKUP(A263,Cal_Base!$A$11:$D$36,3,FALSE))," ",VLOOKUP(A263,Cal_Base!$A$11:$D$36,3,FALSE))</f>
        <v xml:space="preserve"> </v>
      </c>
      <c r="F263" s="47" t="str">
        <f>IF(ISERROR(VLOOKUP(A263,Cal_Base!$A$11:$D$36,4,FALSE))," ",VLOOKUP(A263,Cal_Base!$A$11:$D$36,4,FALSE))</f>
        <v xml:space="preserve"> </v>
      </c>
      <c r="G263" s="106" t="str">
        <f t="shared" si="21"/>
        <v/>
      </c>
      <c r="H263" s="106" t="str">
        <f t="shared" si="22"/>
        <v/>
      </c>
      <c r="I263" s="106" t="str">
        <f t="shared" si="20"/>
        <v/>
      </c>
      <c r="K263" s="48"/>
      <c r="L263" s="48"/>
      <c r="M263" s="48"/>
      <c r="N263" s="48"/>
      <c r="O263" s="48"/>
      <c r="P263" s="48"/>
      <c r="Q263" s="48"/>
      <c r="R263" s="49"/>
      <c r="S263" s="48"/>
      <c r="T263" s="100"/>
      <c r="U263" s="48"/>
      <c r="V263" s="48"/>
    </row>
    <row r="264" spans="1:22" ht="45">
      <c r="A264" s="45">
        <f t="shared" si="24"/>
        <v>43817</v>
      </c>
      <c r="B264" s="46">
        <f t="shared" si="23"/>
        <v>43817</v>
      </c>
      <c r="C264" s="47" t="str">
        <f>VLOOKUP(WEEKDAY(B264,1),Cal_Base!$A$2:$B$8,2)</f>
        <v>水</v>
      </c>
      <c r="D264" s="202" t="str">
        <f>IF(ISERROR(VLOOKUP(A264,Cal_Base!$A$11:$D$36,2,FALSE))," ",VLOOKUP(A264,Cal_Base!$A$11:$D$36,2,FALSE))</f>
        <v xml:space="preserve"> </v>
      </c>
      <c r="E264" s="199" t="str">
        <f>IF(ISERROR(VLOOKUP(A264,Cal_Base!$A$11:$D$36,3,FALSE))," ",VLOOKUP(A264,Cal_Base!$A$11:$D$36,3,FALSE))</f>
        <v xml:space="preserve"> </v>
      </c>
      <c r="F264" s="47" t="str">
        <f>IF(ISERROR(VLOOKUP(A264,Cal_Base!$A$11:$D$36,4,FALSE))," ",VLOOKUP(A264,Cal_Base!$A$11:$D$36,4,FALSE))</f>
        <v xml:space="preserve"> </v>
      </c>
      <c r="G264" s="106" t="str">
        <f t="shared" si="21"/>
        <v/>
      </c>
      <c r="H264" s="106" t="str">
        <f t="shared" si="22"/>
        <v xml:space="preserve">主任児童委員連絡会
区スポ進委員会長会
区青指広報委員会
</v>
      </c>
      <c r="I264" s="106" t="str">
        <f t="shared" si="20"/>
        <v/>
      </c>
      <c r="K264" s="48"/>
      <c r="L264" s="48"/>
      <c r="M264" s="48"/>
      <c r="N264" s="48" t="s">
        <v>617</v>
      </c>
      <c r="O264" s="48" t="s">
        <v>618</v>
      </c>
      <c r="P264" s="48" t="s">
        <v>646</v>
      </c>
      <c r="Q264" s="48"/>
      <c r="R264" s="49"/>
      <c r="S264" s="48"/>
      <c r="T264" s="100"/>
      <c r="U264" s="48"/>
      <c r="V264" s="48"/>
    </row>
    <row r="265" spans="1:22">
      <c r="A265" s="45">
        <f t="shared" si="24"/>
        <v>43818</v>
      </c>
      <c r="B265" s="46">
        <f t="shared" si="23"/>
        <v>43818</v>
      </c>
      <c r="C265" s="47" t="str">
        <f>VLOOKUP(WEEKDAY(B265,1),Cal_Base!$A$2:$B$8,2)</f>
        <v>木</v>
      </c>
      <c r="D265" s="202" t="str">
        <f>IF(ISERROR(VLOOKUP(A265,Cal_Base!$A$11:$D$36,2,FALSE))," ",VLOOKUP(A265,Cal_Base!$A$11:$D$36,2,FALSE))</f>
        <v xml:space="preserve"> </v>
      </c>
      <c r="E265" s="199" t="str">
        <f>IF(ISERROR(VLOOKUP(A265,Cal_Base!$A$11:$D$36,3,FALSE))," ",VLOOKUP(A265,Cal_Base!$A$11:$D$36,3,FALSE))</f>
        <v xml:space="preserve"> </v>
      </c>
      <c r="F265" s="47" t="str">
        <f>IF(ISERROR(VLOOKUP(A265,Cal_Base!$A$11:$D$36,4,FALSE))," ",VLOOKUP(A265,Cal_Base!$A$11:$D$36,4,FALSE))</f>
        <v xml:space="preserve"> </v>
      </c>
      <c r="G265" s="106" t="str">
        <f t="shared" si="21"/>
        <v/>
      </c>
      <c r="H265" s="106" t="str">
        <f t="shared" si="22"/>
        <v>さわやかスポーツ</v>
      </c>
      <c r="I265" s="106" t="str">
        <f t="shared" si="20"/>
        <v/>
      </c>
      <c r="K265" s="48"/>
      <c r="L265" s="48"/>
      <c r="M265" s="48"/>
      <c r="N265" s="48"/>
      <c r="O265" s="48" t="s">
        <v>108</v>
      </c>
      <c r="P265" s="48"/>
      <c r="Q265" s="48"/>
      <c r="R265" s="49"/>
      <c r="S265" s="48"/>
      <c r="T265" s="100"/>
      <c r="U265" s="48"/>
      <c r="V265" s="48"/>
    </row>
    <row r="266" spans="1:22" ht="19.5">
      <c r="A266" s="45">
        <f t="shared" si="24"/>
        <v>43819</v>
      </c>
      <c r="B266" s="46">
        <f t="shared" si="23"/>
        <v>43819</v>
      </c>
      <c r="C266" s="47" t="str">
        <f>VLOOKUP(WEEKDAY(B266,1),Cal_Base!$A$2:$B$8,2)</f>
        <v>金</v>
      </c>
      <c r="D266" s="202" t="str">
        <f>IF(ISERROR(VLOOKUP(A266,Cal_Base!$A$11:$D$36,2,FALSE))," ",VLOOKUP(A266,Cal_Base!$A$11:$D$36,2,FALSE))</f>
        <v xml:space="preserve"> </v>
      </c>
      <c r="E266" s="199" t="str">
        <f>IF(ISERROR(VLOOKUP(A266,Cal_Base!$A$11:$D$36,3,FALSE))," ",VLOOKUP(A266,Cal_Base!$A$11:$D$36,3,FALSE))</f>
        <v xml:space="preserve"> </v>
      </c>
      <c r="F266" s="47" t="str">
        <f>IF(ISERROR(VLOOKUP(A266,Cal_Base!$A$11:$D$36,4,FALSE))," ",VLOOKUP(A266,Cal_Base!$A$11:$D$36,4,FALSE))</f>
        <v xml:space="preserve"> </v>
      </c>
      <c r="G266" s="106" t="str">
        <f t="shared" si="21"/>
        <v/>
      </c>
      <c r="H266" s="106" t="str">
        <f t="shared" si="22"/>
        <v>地区民生児童委員定例会</v>
      </c>
      <c r="I266" s="106" t="str">
        <f t="shared" si="20"/>
        <v/>
      </c>
      <c r="K266" s="48"/>
      <c r="L266" s="48"/>
      <c r="M266" s="48"/>
      <c r="N266" s="48" t="s">
        <v>455</v>
      </c>
      <c r="O266" s="48"/>
      <c r="P266" s="48"/>
      <c r="Q266" s="48"/>
      <c r="R266" s="49"/>
      <c r="S266" s="48"/>
      <c r="T266" s="100"/>
      <c r="U266" s="48"/>
      <c r="V266" s="48"/>
    </row>
    <row r="267" spans="1:22">
      <c r="A267" s="45">
        <f t="shared" si="24"/>
        <v>43820</v>
      </c>
      <c r="B267" s="46">
        <f t="shared" si="23"/>
        <v>43820</v>
      </c>
      <c r="C267" s="47" t="str">
        <f>VLOOKUP(WEEKDAY(B267,1),Cal_Base!$A$2:$B$8,2)</f>
        <v>土</v>
      </c>
      <c r="D267" s="202" t="str">
        <f>IF(ISERROR(VLOOKUP(A267,Cal_Base!$A$11:$D$36,2,FALSE))," ",VLOOKUP(A267,Cal_Base!$A$11:$D$36,2,FALSE))</f>
        <v xml:space="preserve"> </v>
      </c>
      <c r="E267" s="199" t="str">
        <f>IF(ISERROR(VLOOKUP(A267,Cal_Base!$A$11:$D$36,3,FALSE))," ",VLOOKUP(A267,Cal_Base!$A$11:$D$36,3,FALSE))</f>
        <v xml:space="preserve"> </v>
      </c>
      <c r="F267" s="47" t="str">
        <f>IF(ISERROR(VLOOKUP(A267,Cal_Base!$A$11:$D$36,4,FALSE))," ",VLOOKUP(A267,Cal_Base!$A$11:$D$36,4,FALSE))</f>
        <v xml:space="preserve"> </v>
      </c>
      <c r="G267" s="106" t="str">
        <f t="shared" si="21"/>
        <v/>
      </c>
      <c r="H267" s="106" t="str">
        <f t="shared" si="22"/>
        <v>新羽スポ推企画委員会</v>
      </c>
      <c r="I267" s="106" t="str">
        <f t="shared" si="20"/>
        <v/>
      </c>
      <c r="K267" s="48"/>
      <c r="L267" s="48"/>
      <c r="M267" s="48"/>
      <c r="N267" s="48"/>
      <c r="O267" s="48" t="s">
        <v>678</v>
      </c>
      <c r="P267" s="48"/>
      <c r="Q267" s="48"/>
      <c r="R267" s="49"/>
      <c r="S267" s="48"/>
      <c r="T267" s="100"/>
      <c r="U267" s="48"/>
      <c r="V267" s="48"/>
    </row>
    <row r="268" spans="1:22">
      <c r="A268" s="45">
        <f t="shared" si="24"/>
        <v>43821</v>
      </c>
      <c r="B268" s="46">
        <f t="shared" si="23"/>
        <v>43821</v>
      </c>
      <c r="C268" s="47" t="str">
        <f>VLOOKUP(WEEKDAY(B268,1),Cal_Base!$A$2:$B$8,2)</f>
        <v>日</v>
      </c>
      <c r="D268" s="202" t="str">
        <f>IF(ISERROR(VLOOKUP(A268,Cal_Base!$A$11:$D$36,2,FALSE))," ",VLOOKUP(A268,Cal_Base!$A$11:$D$36,2,FALSE))</f>
        <v xml:space="preserve"> </v>
      </c>
      <c r="E268" s="199" t="str">
        <f>IF(ISERROR(VLOOKUP(A268,Cal_Base!$A$11:$D$36,3,FALSE))," ",VLOOKUP(A268,Cal_Base!$A$11:$D$36,3,FALSE))</f>
        <v xml:space="preserve"> </v>
      </c>
      <c r="F268" s="47" t="str">
        <f>IF(ISERROR(VLOOKUP(A268,Cal_Base!$A$11:$D$36,4,FALSE))," ",VLOOKUP(A268,Cal_Base!$A$11:$D$36,4,FALSE))</f>
        <v xml:space="preserve"> </v>
      </c>
      <c r="G268" s="106" t="str">
        <f t="shared" si="21"/>
        <v/>
      </c>
      <c r="H268" s="106" t="str">
        <f t="shared" si="22"/>
        <v>新羽駅伝練習</v>
      </c>
      <c r="I268" s="106" t="str">
        <f t="shared" si="20"/>
        <v/>
      </c>
      <c r="K268" s="48"/>
      <c r="L268" s="48"/>
      <c r="M268" s="48"/>
      <c r="N268" s="48"/>
      <c r="O268" s="48" t="s">
        <v>620</v>
      </c>
      <c r="P268" s="48"/>
      <c r="Q268" s="48"/>
      <c r="R268" s="49"/>
      <c r="S268" s="48"/>
      <c r="T268" s="100"/>
      <c r="U268" s="48"/>
      <c r="V268" s="48"/>
    </row>
    <row r="269" spans="1:22">
      <c r="A269" s="45">
        <f t="shared" si="24"/>
        <v>43822</v>
      </c>
      <c r="B269" s="46">
        <f t="shared" si="23"/>
        <v>43822</v>
      </c>
      <c r="C269" s="47" t="str">
        <f>VLOOKUP(WEEKDAY(B269,1),Cal_Base!$A$2:$B$8,2)</f>
        <v>月</v>
      </c>
      <c r="D269" s="202" t="str">
        <f>IF(ISERROR(VLOOKUP(A269,Cal_Base!$A$11:$D$36,2,FALSE))," ",VLOOKUP(A269,Cal_Base!$A$11:$D$36,2,FALSE))</f>
        <v xml:space="preserve"> </v>
      </c>
      <c r="E269" s="199" t="str">
        <f>IF(ISERROR(VLOOKUP(A269,Cal_Base!$A$11:$D$36,3,FALSE))," ",VLOOKUP(A269,Cal_Base!$A$11:$D$36,3,FALSE))</f>
        <v xml:space="preserve"> </v>
      </c>
      <c r="F269" s="47" t="str">
        <f>IF(ISERROR(VLOOKUP(A269,Cal_Base!$A$11:$D$36,4,FALSE))," ",VLOOKUP(A269,Cal_Base!$A$11:$D$36,4,FALSE))</f>
        <v xml:space="preserve"> </v>
      </c>
      <c r="G269" s="106" t="str">
        <f t="shared" si="21"/>
        <v/>
      </c>
      <c r="H269" s="106" t="str">
        <f t="shared" si="22"/>
        <v/>
      </c>
      <c r="I269" s="106" t="str">
        <f t="shared" si="20"/>
        <v/>
      </c>
      <c r="K269" s="48"/>
      <c r="L269" s="48"/>
      <c r="M269" s="48"/>
      <c r="N269" s="48"/>
      <c r="O269" s="48"/>
      <c r="P269" s="48"/>
      <c r="Q269" s="48"/>
      <c r="R269" s="49"/>
      <c r="S269" s="48"/>
      <c r="T269" s="100"/>
      <c r="U269" s="48"/>
      <c r="V269" s="48"/>
    </row>
    <row r="270" spans="1:22">
      <c r="A270" s="45">
        <f t="shared" si="24"/>
        <v>43823</v>
      </c>
      <c r="B270" s="46">
        <f t="shared" si="23"/>
        <v>43823</v>
      </c>
      <c r="C270" s="47" t="str">
        <f>VLOOKUP(WEEKDAY(B270,1),Cal_Base!$A$2:$B$8,2)</f>
        <v>火</v>
      </c>
      <c r="D270" s="202" t="str">
        <f>IF(ISERROR(VLOOKUP(A270,Cal_Base!$A$11:$D$36,2,FALSE))," ",VLOOKUP(A270,Cal_Base!$A$11:$D$36,2,FALSE))</f>
        <v xml:space="preserve"> </v>
      </c>
      <c r="E270" s="199" t="str">
        <f>IF(ISERROR(VLOOKUP(A270,Cal_Base!$A$11:$D$36,3,FALSE))," ",VLOOKUP(A270,Cal_Base!$A$11:$D$36,3,FALSE))</f>
        <v xml:space="preserve"> </v>
      </c>
      <c r="F270" s="47" t="str">
        <f>IF(ISERROR(VLOOKUP(A270,Cal_Base!$A$11:$D$36,4,FALSE))," ",VLOOKUP(A270,Cal_Base!$A$11:$D$36,4,FALSE))</f>
        <v xml:space="preserve"> </v>
      </c>
      <c r="G270" s="106" t="str">
        <f t="shared" si="21"/>
        <v/>
      </c>
      <c r="H270" s="106" t="str">
        <f t="shared" si="22"/>
        <v/>
      </c>
      <c r="I270" s="106" t="str">
        <f t="shared" si="20"/>
        <v>たんぽぽにっぱ</v>
      </c>
      <c r="K270" s="48"/>
      <c r="L270" s="48"/>
      <c r="M270" s="48"/>
      <c r="N270" s="48"/>
      <c r="O270" s="48"/>
      <c r="P270" s="48"/>
      <c r="Q270" s="48"/>
      <c r="R270" s="49"/>
      <c r="S270" s="48"/>
      <c r="T270" s="100"/>
      <c r="U270" s="48"/>
      <c r="V270" s="48" t="s">
        <v>385</v>
      </c>
    </row>
    <row r="271" spans="1:22" ht="45">
      <c r="A271" s="45">
        <f t="shared" si="24"/>
        <v>43824</v>
      </c>
      <c r="B271" s="46">
        <f t="shared" si="23"/>
        <v>43824</v>
      </c>
      <c r="C271" s="47" t="str">
        <f>VLOOKUP(WEEKDAY(B271,1),Cal_Base!$A$2:$B$8,2)</f>
        <v>水</v>
      </c>
      <c r="D271" s="202" t="str">
        <f>IF(ISERROR(VLOOKUP(A271,Cal_Base!$A$11:$D$36,2,FALSE))," ",VLOOKUP(A271,Cal_Base!$A$11:$D$36,2,FALSE))</f>
        <v xml:space="preserve"> </v>
      </c>
      <c r="E271" s="199" t="str">
        <f>IF(ISERROR(VLOOKUP(A271,Cal_Base!$A$11:$D$36,3,FALSE))," ",VLOOKUP(A271,Cal_Base!$A$11:$D$36,3,FALSE))</f>
        <v xml:space="preserve"> </v>
      </c>
      <c r="F271" s="47" t="str">
        <f>IF(ISERROR(VLOOKUP(A271,Cal_Base!$A$11:$D$36,4,FALSE))," ",VLOOKUP(A271,Cal_Base!$A$11:$D$36,4,FALSE))</f>
        <v xml:space="preserve"> </v>
      </c>
      <c r="G271" s="106" t="str">
        <f t="shared" si="21"/>
        <v/>
      </c>
      <c r="H271" s="106" t="str">
        <f t="shared" si="22"/>
        <v/>
      </c>
      <c r="I271" s="106" t="str">
        <f t="shared" si="20"/>
        <v xml:space="preserve">新羽小　授業最終
新羽中授業最終
新田小授業終了日
</v>
      </c>
      <c r="K271" s="48"/>
      <c r="L271" s="48"/>
      <c r="M271" s="48"/>
      <c r="N271" s="48"/>
      <c r="O271" s="48"/>
      <c r="P271" s="48"/>
      <c r="Q271" s="48"/>
      <c r="R271" s="49" t="s">
        <v>578</v>
      </c>
      <c r="S271" s="48" t="s">
        <v>579</v>
      </c>
      <c r="T271" s="100" t="s">
        <v>645</v>
      </c>
      <c r="U271" s="48"/>
      <c r="V271" s="48"/>
    </row>
    <row r="272" spans="1:22">
      <c r="A272" s="45">
        <f t="shared" si="24"/>
        <v>43825</v>
      </c>
      <c r="B272" s="46">
        <f t="shared" si="23"/>
        <v>43825</v>
      </c>
      <c r="C272" s="47" t="str">
        <f>VLOOKUP(WEEKDAY(B272,1),Cal_Base!$A$2:$B$8,2)</f>
        <v>木</v>
      </c>
      <c r="D272" s="202" t="str">
        <f>IF(ISERROR(VLOOKUP(A272,Cal_Base!$A$11:$D$36,2,FALSE))," ",VLOOKUP(A272,Cal_Base!$A$11:$D$36,2,FALSE))</f>
        <v xml:space="preserve"> </v>
      </c>
      <c r="E272" s="199" t="str">
        <f>IF(ISERROR(VLOOKUP(A272,Cal_Base!$A$11:$D$36,3,FALSE))," ",VLOOKUP(A272,Cal_Base!$A$11:$D$36,3,FALSE))</f>
        <v xml:space="preserve"> </v>
      </c>
      <c r="F272" s="47" t="str">
        <f>IF(ISERROR(VLOOKUP(A272,Cal_Base!$A$11:$D$36,4,FALSE))," ",VLOOKUP(A272,Cal_Base!$A$11:$D$36,4,FALSE))</f>
        <v xml:space="preserve"> </v>
      </c>
      <c r="G272" s="106" t="str">
        <f t="shared" si="21"/>
        <v/>
      </c>
      <c r="H272" s="106" t="str">
        <f t="shared" si="22"/>
        <v/>
      </c>
      <c r="I272" s="106" t="str">
        <f t="shared" si="20"/>
        <v/>
      </c>
      <c r="K272" s="48"/>
      <c r="L272" s="48"/>
      <c r="M272" s="48"/>
      <c r="N272" s="48"/>
      <c r="O272" s="48"/>
      <c r="P272" s="48"/>
      <c r="Q272" s="48"/>
      <c r="R272" s="49"/>
      <c r="S272" s="48"/>
      <c r="T272" s="100"/>
      <c r="U272" s="48"/>
      <c r="V272" s="48"/>
    </row>
    <row r="273" spans="1:22" ht="22.5">
      <c r="A273" s="45">
        <f t="shared" si="24"/>
        <v>43826</v>
      </c>
      <c r="B273" s="46">
        <f t="shared" si="23"/>
        <v>43826</v>
      </c>
      <c r="C273" s="47" t="str">
        <f>VLOOKUP(WEEKDAY(B273,1),Cal_Base!$A$2:$B$8,2)</f>
        <v>金</v>
      </c>
      <c r="D273" s="202" t="str">
        <f>IF(ISERROR(VLOOKUP(A273,Cal_Base!$A$11:$D$36,2,FALSE))," ",VLOOKUP(A273,Cal_Base!$A$11:$D$36,2,FALSE))</f>
        <v xml:space="preserve"> </v>
      </c>
      <c r="E273" s="199" t="str">
        <f>IF(ISERROR(VLOOKUP(A273,Cal_Base!$A$11:$D$36,3,FALSE))," ",VLOOKUP(A273,Cal_Base!$A$11:$D$36,3,FALSE))</f>
        <v xml:space="preserve"> </v>
      </c>
      <c r="F273" s="47" t="str">
        <f>IF(ISERROR(VLOOKUP(A273,Cal_Base!$A$11:$D$36,4,FALSE))," ",VLOOKUP(A273,Cal_Base!$A$11:$D$36,4,FALSE))</f>
        <v xml:space="preserve"> </v>
      </c>
      <c r="G273" s="106" t="str">
        <f t="shared" si="21"/>
        <v/>
      </c>
      <c r="H273" s="106" t="str">
        <f t="shared" si="22"/>
        <v/>
      </c>
      <c r="I273" s="106" t="str">
        <f t="shared" si="20"/>
        <v xml:space="preserve">新羽小・中・新田小学校閉庁日
</v>
      </c>
      <c r="K273" s="48"/>
      <c r="L273" s="48"/>
      <c r="M273" s="48"/>
      <c r="N273" s="48"/>
      <c r="O273" s="48"/>
      <c r="P273" s="48"/>
      <c r="Q273" s="48"/>
      <c r="R273" s="49" t="s">
        <v>700</v>
      </c>
      <c r="S273" s="48" t="s">
        <v>701</v>
      </c>
      <c r="T273" s="100" t="s">
        <v>644</v>
      </c>
      <c r="U273" s="48"/>
      <c r="V273" s="48"/>
    </row>
    <row r="274" spans="1:22">
      <c r="A274" s="45">
        <f t="shared" si="24"/>
        <v>43827</v>
      </c>
      <c r="B274" s="46">
        <f t="shared" si="23"/>
        <v>43827</v>
      </c>
      <c r="C274" s="47" t="str">
        <f>VLOOKUP(WEEKDAY(B274,1),Cal_Base!$A$2:$B$8,2)</f>
        <v>土</v>
      </c>
      <c r="D274" s="202" t="str">
        <f>IF(ISERROR(VLOOKUP(A274,Cal_Base!$A$11:$D$36,2,FALSE))," ",VLOOKUP(A274,Cal_Base!$A$11:$D$36,2,FALSE))</f>
        <v xml:space="preserve"> </v>
      </c>
      <c r="E274" s="199" t="str">
        <f>IF(ISERROR(VLOOKUP(A274,Cal_Base!$A$11:$D$36,3,FALSE))," ",VLOOKUP(A274,Cal_Base!$A$11:$D$36,3,FALSE))</f>
        <v xml:space="preserve"> </v>
      </c>
      <c r="F274" s="47" t="str">
        <f>IF(ISERROR(VLOOKUP(A274,Cal_Base!$A$11:$D$36,4,FALSE))," ",VLOOKUP(A274,Cal_Base!$A$11:$D$36,4,FALSE))</f>
        <v xml:space="preserve"> </v>
      </c>
      <c r="G274" s="106" t="str">
        <f t="shared" si="21"/>
        <v/>
      </c>
      <c r="H274" s="106" t="str">
        <f t="shared" si="22"/>
        <v/>
      </c>
      <c r="I274" s="106" t="str">
        <f t="shared" si="20"/>
        <v>ダイニング28</v>
      </c>
      <c r="K274" s="48"/>
      <c r="L274" s="48" t="s">
        <v>50</v>
      </c>
      <c r="M274" s="48"/>
      <c r="N274" s="48"/>
      <c r="O274" s="48"/>
      <c r="P274" s="48"/>
      <c r="Q274" s="48"/>
      <c r="R274" s="49"/>
      <c r="S274" s="48"/>
      <c r="T274" s="100"/>
      <c r="U274" s="48"/>
      <c r="V274" s="48" t="s">
        <v>387</v>
      </c>
    </row>
    <row r="275" spans="1:22" ht="22.5">
      <c r="A275" s="45">
        <f t="shared" si="24"/>
        <v>43828</v>
      </c>
      <c r="B275" s="46">
        <f t="shared" si="23"/>
        <v>43828</v>
      </c>
      <c r="C275" s="47" t="str">
        <f>VLOOKUP(WEEKDAY(B275,1),Cal_Base!$A$2:$B$8,2)</f>
        <v>日</v>
      </c>
      <c r="D275" s="202" t="str">
        <f>IF(ISERROR(VLOOKUP(A275,Cal_Base!$A$11:$D$36,2,FALSE))," ",VLOOKUP(A275,Cal_Base!$A$11:$D$36,2,FALSE))</f>
        <v xml:space="preserve"> </v>
      </c>
      <c r="E275" s="199" t="str">
        <f>IF(ISERROR(VLOOKUP(A275,Cal_Base!$A$11:$D$36,3,FALSE))," ",VLOOKUP(A275,Cal_Base!$A$11:$D$36,3,FALSE))</f>
        <v xml:space="preserve"> </v>
      </c>
      <c r="F275" s="47" t="str">
        <f>IF(ISERROR(VLOOKUP(A275,Cal_Base!$A$11:$D$36,4,FALSE))," ",VLOOKUP(A275,Cal_Base!$A$11:$D$36,4,FALSE))</f>
        <v xml:space="preserve"> </v>
      </c>
      <c r="G275" s="106" t="str">
        <f t="shared" si="21"/>
        <v xml:space="preserve">クリキタ役員会
</v>
      </c>
      <c r="H275" s="106" t="str">
        <f t="shared" si="22"/>
        <v/>
      </c>
      <c r="I275" s="106" t="str">
        <f t="shared" si="20"/>
        <v>新羽CP休館</v>
      </c>
      <c r="K275" s="48"/>
      <c r="L275" s="48" t="s">
        <v>229</v>
      </c>
      <c r="M275" s="48"/>
      <c r="N275" s="48"/>
      <c r="O275" s="48"/>
      <c r="P275" s="48"/>
      <c r="Q275" s="48"/>
      <c r="R275" s="49"/>
      <c r="S275" s="48"/>
      <c r="T275" s="100"/>
      <c r="U275" s="48"/>
      <c r="V275" s="48" t="s">
        <v>379</v>
      </c>
    </row>
    <row r="276" spans="1:22">
      <c r="A276" s="45">
        <f t="shared" si="24"/>
        <v>43829</v>
      </c>
      <c r="B276" s="46">
        <f t="shared" si="23"/>
        <v>43829</v>
      </c>
      <c r="C276" s="47" t="str">
        <f>VLOOKUP(WEEKDAY(B276,1),Cal_Base!$A$2:$B$8,2)</f>
        <v>月</v>
      </c>
      <c r="D276" s="202" t="str">
        <f>IF(ISERROR(VLOOKUP(A276,Cal_Base!$A$11:$D$36,2,FALSE))," ",VLOOKUP(A276,Cal_Base!$A$11:$D$36,2,FALSE))</f>
        <v xml:space="preserve"> </v>
      </c>
      <c r="E276" s="199" t="str">
        <f>IF(ISERROR(VLOOKUP(A276,Cal_Base!$A$11:$D$36,3,FALSE))," ",VLOOKUP(A276,Cal_Base!$A$11:$D$36,3,FALSE))</f>
        <v xml:space="preserve"> </v>
      </c>
      <c r="F276" s="47" t="str">
        <f>IF(ISERROR(VLOOKUP(A276,Cal_Base!$A$11:$D$36,4,FALSE))," ",VLOOKUP(A276,Cal_Base!$A$11:$D$36,4,FALSE))</f>
        <v xml:space="preserve"> </v>
      </c>
      <c r="G276" s="106" t="str">
        <f t="shared" si="21"/>
        <v/>
      </c>
      <c r="H276" s="106" t="str">
        <f t="shared" si="22"/>
        <v/>
      </c>
      <c r="I276" s="106" t="str">
        <f t="shared" si="20"/>
        <v>新羽CP休館</v>
      </c>
      <c r="K276" s="48"/>
      <c r="L276" s="48" t="s">
        <v>50</v>
      </c>
      <c r="M276" s="48"/>
      <c r="N276" s="48"/>
      <c r="O276" s="48"/>
      <c r="P276" s="48"/>
      <c r="Q276" s="48"/>
      <c r="R276" s="49"/>
      <c r="S276" s="48"/>
      <c r="T276" s="100"/>
      <c r="U276" s="48"/>
      <c r="V276" s="48" t="s">
        <v>377</v>
      </c>
    </row>
    <row r="277" spans="1:22">
      <c r="A277" s="45">
        <f t="shared" si="24"/>
        <v>43830</v>
      </c>
      <c r="B277" s="46">
        <f t="shared" si="23"/>
        <v>43830</v>
      </c>
      <c r="C277" s="47" t="str">
        <f>VLOOKUP(WEEKDAY(B277,1),Cal_Base!$A$2:$B$8,2)</f>
        <v>火</v>
      </c>
      <c r="D277" s="202" t="str">
        <f>IF(ISERROR(VLOOKUP(A277,Cal_Base!$A$11:$D$36,2,FALSE))," ",VLOOKUP(A277,Cal_Base!$A$11:$D$36,2,FALSE))</f>
        <v xml:space="preserve"> </v>
      </c>
      <c r="E277" s="199" t="str">
        <f>IF(ISERROR(VLOOKUP(A277,Cal_Base!$A$11:$D$36,3,FALSE))," ",VLOOKUP(A277,Cal_Base!$A$11:$D$36,3,FALSE))</f>
        <v xml:space="preserve"> </v>
      </c>
      <c r="F277" s="47" t="str">
        <f>IF(ISERROR(VLOOKUP(A277,Cal_Base!$A$11:$D$36,4,FALSE))," ",VLOOKUP(A277,Cal_Base!$A$11:$D$36,4,FALSE))</f>
        <v xml:space="preserve"> </v>
      </c>
      <c r="G277" s="106" t="str">
        <f t="shared" si="21"/>
        <v>年越し除夜の鐘(西方寺)</v>
      </c>
      <c r="H277" s="106" t="str">
        <f t="shared" si="22"/>
        <v/>
      </c>
      <c r="I277" s="106" t="str">
        <f t="shared" si="20"/>
        <v>新羽CP休館</v>
      </c>
      <c r="K277" s="48"/>
      <c r="L277" s="48" t="s">
        <v>600</v>
      </c>
      <c r="M277" s="48"/>
      <c r="N277" s="48"/>
      <c r="O277" s="48"/>
      <c r="P277" s="48"/>
      <c r="Q277" s="48"/>
      <c r="R277" s="49"/>
      <c r="S277" s="48"/>
      <c r="T277" s="100"/>
      <c r="U277" s="48"/>
      <c r="V277" s="48" t="s">
        <v>378</v>
      </c>
    </row>
    <row r="278" spans="1:22" ht="33.75">
      <c r="A278" s="45">
        <f t="shared" si="24"/>
        <v>43831</v>
      </c>
      <c r="B278" s="46">
        <f t="shared" si="23"/>
        <v>43831</v>
      </c>
      <c r="C278" s="47" t="str">
        <f>VLOOKUP(WEEKDAY(B278,1),Cal_Base!$A$2:$B$8,2)</f>
        <v>水</v>
      </c>
      <c r="D278" s="202" t="str">
        <f>IF(ISERROR(VLOOKUP(A278,Cal_Base!$A$11:$D$36,2,FALSE))," ",VLOOKUP(A278,Cal_Base!$A$11:$D$36,2,FALSE))</f>
        <v>祝</v>
      </c>
      <c r="E278" s="199" t="str">
        <f>IF(ISERROR(VLOOKUP(A278,Cal_Base!$A$11:$D$36,3,FALSE))," ",VLOOKUP(A278,Cal_Base!$A$11:$D$36,3,FALSE))</f>
        <v xml:space="preserve">元旦
</v>
      </c>
      <c r="F278" s="47">
        <f>IF(ISERROR(VLOOKUP(A278,Cal_Base!$A$11:$D$36,4,FALSE))," ",VLOOKUP(A278,Cal_Base!$A$11:$D$36,4,FALSE))</f>
        <v>1</v>
      </c>
      <c r="G278" s="106" t="str">
        <f t="shared" si="21"/>
        <v xml:space="preserve">元旦
歳旦祭(杉山)
</v>
      </c>
      <c r="H278" s="106" t="str">
        <f t="shared" si="22"/>
        <v/>
      </c>
      <c r="I278" s="106" t="str">
        <f t="shared" si="20"/>
        <v>新羽CP休館</v>
      </c>
      <c r="K278" s="48"/>
      <c r="L278" s="48" t="s">
        <v>404</v>
      </c>
      <c r="M278" s="48"/>
      <c r="N278" s="48"/>
      <c r="O278" s="48"/>
      <c r="P278" s="48"/>
      <c r="Q278" s="48"/>
      <c r="R278" s="49"/>
      <c r="S278" s="48"/>
      <c r="T278" s="100"/>
      <c r="U278" s="48"/>
      <c r="V278" s="48" t="s">
        <v>377</v>
      </c>
    </row>
    <row r="279" spans="1:22">
      <c r="A279" s="45">
        <f t="shared" si="24"/>
        <v>43832</v>
      </c>
      <c r="B279" s="46">
        <f t="shared" si="23"/>
        <v>43832</v>
      </c>
      <c r="C279" s="47" t="str">
        <f>VLOOKUP(WEEKDAY(B279,1),Cal_Base!$A$2:$B$8,2)</f>
        <v>木</v>
      </c>
      <c r="D279" s="202" t="str">
        <f>IF(ISERROR(VLOOKUP(A279,Cal_Base!$A$11:$D$36,2,FALSE))," ",VLOOKUP(A279,Cal_Base!$A$11:$D$36,2,FALSE))</f>
        <v xml:space="preserve"> </v>
      </c>
      <c r="E279" s="199" t="str">
        <f>IF(ISERROR(VLOOKUP(A279,Cal_Base!$A$11:$D$36,3,FALSE))," ",VLOOKUP(A279,Cal_Base!$A$11:$D$36,3,FALSE))</f>
        <v xml:space="preserve"> </v>
      </c>
      <c r="F279" s="47" t="str">
        <f>IF(ISERROR(VLOOKUP(A279,Cal_Base!$A$11:$D$36,4,FALSE))," ",VLOOKUP(A279,Cal_Base!$A$11:$D$36,4,FALSE))</f>
        <v xml:space="preserve"> </v>
      </c>
      <c r="G279" s="106" t="str">
        <f t="shared" si="21"/>
        <v/>
      </c>
      <c r="H279" s="106" t="str">
        <f t="shared" si="22"/>
        <v/>
      </c>
      <c r="I279" s="106" t="str">
        <f t="shared" si="20"/>
        <v>新羽CP休館</v>
      </c>
      <c r="K279" s="48"/>
      <c r="L279" s="48"/>
      <c r="M279" s="48"/>
      <c r="N279" s="48"/>
      <c r="O279" s="48"/>
      <c r="P279" s="48"/>
      <c r="Q279" s="48"/>
      <c r="R279" s="49"/>
      <c r="S279" s="48"/>
      <c r="T279" s="100"/>
      <c r="U279" s="48"/>
      <c r="V279" s="48" t="s">
        <v>378</v>
      </c>
    </row>
    <row r="280" spans="1:22" ht="22.5">
      <c r="A280" s="45">
        <f t="shared" si="24"/>
        <v>43833</v>
      </c>
      <c r="B280" s="46">
        <f t="shared" si="23"/>
        <v>43833</v>
      </c>
      <c r="C280" s="47" t="str">
        <f>VLOOKUP(WEEKDAY(B280,1),Cal_Base!$A$2:$B$8,2)</f>
        <v>金</v>
      </c>
      <c r="D280" s="202" t="str">
        <f>IF(ISERROR(VLOOKUP(A280,Cal_Base!$A$11:$D$36,2,FALSE))," ",VLOOKUP(A280,Cal_Base!$A$11:$D$36,2,FALSE))</f>
        <v xml:space="preserve"> </v>
      </c>
      <c r="E280" s="199" t="str">
        <f>IF(ISERROR(VLOOKUP(A280,Cal_Base!$A$11:$D$36,3,FALSE))," ",VLOOKUP(A280,Cal_Base!$A$11:$D$36,3,FALSE))</f>
        <v xml:space="preserve"> </v>
      </c>
      <c r="F280" s="47" t="str">
        <f>IF(ISERROR(VLOOKUP(A280,Cal_Base!$A$11:$D$36,4,FALSE))," ",VLOOKUP(A280,Cal_Base!$A$11:$D$36,4,FALSE))</f>
        <v xml:space="preserve"> </v>
      </c>
      <c r="G280" s="106" t="str">
        <f t="shared" si="21"/>
        <v xml:space="preserve">歳旦祭(北杉山)
</v>
      </c>
      <c r="H280" s="106" t="str">
        <f t="shared" si="22"/>
        <v/>
      </c>
      <c r="I280" s="106" t="str">
        <f t="shared" si="20"/>
        <v>新羽CP休館</v>
      </c>
      <c r="K280" s="48"/>
      <c r="L280" s="48" t="s">
        <v>405</v>
      </c>
      <c r="M280" s="48"/>
      <c r="N280" s="48"/>
      <c r="O280" s="48"/>
      <c r="P280" s="48"/>
      <c r="Q280" s="48"/>
      <c r="R280" s="49"/>
      <c r="S280" s="48"/>
      <c r="T280" s="100"/>
      <c r="U280" s="48"/>
      <c r="V280" s="48" t="s">
        <v>377</v>
      </c>
    </row>
    <row r="281" spans="1:22">
      <c r="A281" s="45">
        <f t="shared" si="24"/>
        <v>43834</v>
      </c>
      <c r="B281" s="46">
        <f t="shared" si="23"/>
        <v>43834</v>
      </c>
      <c r="C281" s="47" t="str">
        <f>VLOOKUP(WEEKDAY(B281,1),Cal_Base!$A$2:$B$8,2)</f>
        <v>土</v>
      </c>
      <c r="D281" s="202" t="str">
        <f>IF(ISERROR(VLOOKUP(A281,Cal_Base!$A$11:$D$36,2,FALSE))," ",VLOOKUP(A281,Cal_Base!$A$11:$D$36,2,FALSE))</f>
        <v xml:space="preserve"> </v>
      </c>
      <c r="E281" s="199" t="str">
        <f>IF(ISERROR(VLOOKUP(A281,Cal_Base!$A$11:$D$36,3,FALSE))," ",VLOOKUP(A281,Cal_Base!$A$11:$D$36,3,FALSE))</f>
        <v xml:space="preserve"> </v>
      </c>
      <c r="F281" s="47" t="str">
        <f>IF(ISERROR(VLOOKUP(A281,Cal_Base!$A$11:$D$36,4,FALSE))," ",VLOOKUP(A281,Cal_Base!$A$11:$D$36,4,FALSE))</f>
        <v xml:space="preserve"> </v>
      </c>
      <c r="G281" s="106" t="str">
        <f t="shared" si="21"/>
        <v/>
      </c>
      <c r="H281" s="106" t="str">
        <f t="shared" si="22"/>
        <v>港北区消防出初式</v>
      </c>
      <c r="I281" s="106" t="str">
        <f t="shared" si="20"/>
        <v/>
      </c>
      <c r="K281" s="48"/>
      <c r="L281" s="48"/>
      <c r="M281" s="48" t="s">
        <v>170</v>
      </c>
      <c r="N281" s="48"/>
      <c r="O281" s="48"/>
      <c r="P281" s="48"/>
      <c r="Q281" s="48"/>
      <c r="R281" s="49"/>
      <c r="S281" s="48"/>
      <c r="T281" s="100"/>
      <c r="U281" s="48"/>
      <c r="V281" s="48"/>
    </row>
    <row r="282" spans="1:22">
      <c r="A282" s="45">
        <f t="shared" si="24"/>
        <v>43835</v>
      </c>
      <c r="B282" s="46">
        <f t="shared" si="23"/>
        <v>43835</v>
      </c>
      <c r="C282" s="47" t="str">
        <f>VLOOKUP(WEEKDAY(B282,1),Cal_Base!$A$2:$B$8,2)</f>
        <v>日</v>
      </c>
      <c r="D282" s="202" t="str">
        <f>IF(ISERROR(VLOOKUP(A282,Cal_Base!$A$11:$D$36,2,FALSE))," ",VLOOKUP(A282,Cal_Base!$A$11:$D$36,2,FALSE))</f>
        <v xml:space="preserve"> </v>
      </c>
      <c r="E282" s="199" t="str">
        <f>IF(ISERROR(VLOOKUP(A282,Cal_Base!$A$11:$D$36,3,FALSE))," ",VLOOKUP(A282,Cal_Base!$A$11:$D$36,3,FALSE))</f>
        <v xml:space="preserve"> </v>
      </c>
      <c r="F282" s="47" t="str">
        <f>IF(ISERROR(VLOOKUP(A282,Cal_Base!$A$11:$D$36,4,FALSE))," ",VLOOKUP(A282,Cal_Base!$A$11:$D$36,4,FALSE))</f>
        <v xml:space="preserve"> </v>
      </c>
      <c r="G282" s="106" t="str">
        <f t="shared" si="21"/>
        <v/>
      </c>
      <c r="H282" s="106" t="str">
        <f t="shared" si="22"/>
        <v/>
      </c>
      <c r="I282" s="106" t="str">
        <f t="shared" si="20"/>
        <v/>
      </c>
      <c r="K282" s="48"/>
      <c r="L282" s="48"/>
      <c r="M282" s="48"/>
      <c r="N282" s="48"/>
      <c r="O282" s="48"/>
      <c r="P282" s="48"/>
      <c r="Q282" s="48"/>
      <c r="R282" s="49"/>
      <c r="S282" s="48"/>
      <c r="T282" s="100"/>
      <c r="U282" s="48"/>
      <c r="V282" s="48"/>
    </row>
    <row r="283" spans="1:22">
      <c r="A283" s="45">
        <f t="shared" si="24"/>
        <v>43836</v>
      </c>
      <c r="B283" s="46">
        <f t="shared" si="23"/>
        <v>43836</v>
      </c>
      <c r="C283" s="47" t="str">
        <f>VLOOKUP(WEEKDAY(B283,1),Cal_Base!$A$2:$B$8,2)</f>
        <v>月</v>
      </c>
      <c r="D283" s="202" t="str">
        <f>IF(ISERROR(VLOOKUP(A283,Cal_Base!$A$11:$D$36,2,FALSE))," ",VLOOKUP(A283,Cal_Base!$A$11:$D$36,2,FALSE))</f>
        <v xml:space="preserve"> </v>
      </c>
      <c r="E283" s="199" t="str">
        <f>IF(ISERROR(VLOOKUP(A283,Cal_Base!$A$11:$D$36,3,FALSE))," ",VLOOKUP(A283,Cal_Base!$A$11:$D$36,3,FALSE))</f>
        <v xml:space="preserve"> </v>
      </c>
      <c r="F283" s="47" t="str">
        <f>IF(ISERROR(VLOOKUP(A283,Cal_Base!$A$11:$D$36,4,FALSE))," ",VLOOKUP(A283,Cal_Base!$A$11:$D$36,4,FALSE))</f>
        <v xml:space="preserve"> </v>
      </c>
      <c r="G283" s="106" t="str">
        <f t="shared" si="21"/>
        <v/>
      </c>
      <c r="H283" s="106" t="str">
        <f t="shared" si="22"/>
        <v/>
      </c>
      <c r="I283" s="106" t="str">
        <f t="shared" si="20"/>
        <v>カフェ・ド・らんらん</v>
      </c>
      <c r="K283" s="48"/>
      <c r="L283" s="48"/>
      <c r="M283" s="48"/>
      <c r="N283" s="48"/>
      <c r="O283" s="48"/>
      <c r="P283" s="48"/>
      <c r="Q283" s="48"/>
      <c r="R283" s="49"/>
      <c r="S283" s="48"/>
      <c r="T283" s="100"/>
      <c r="U283" s="48"/>
      <c r="V283" s="48" t="s">
        <v>389</v>
      </c>
    </row>
    <row r="284" spans="1:22" ht="22.5">
      <c r="A284" s="45">
        <f t="shared" si="24"/>
        <v>43837</v>
      </c>
      <c r="B284" s="46">
        <f t="shared" si="23"/>
        <v>43837</v>
      </c>
      <c r="C284" s="47" t="str">
        <f>VLOOKUP(WEEKDAY(B284,1),Cal_Base!$A$2:$B$8,2)</f>
        <v>火</v>
      </c>
      <c r="D284" s="202" t="str">
        <f>IF(ISERROR(VLOOKUP(A284,Cal_Base!$A$11:$D$36,2,FALSE))," ",VLOOKUP(A284,Cal_Base!$A$11:$D$36,2,FALSE))</f>
        <v xml:space="preserve"> </v>
      </c>
      <c r="E284" s="199" t="str">
        <f>IF(ISERROR(VLOOKUP(A284,Cal_Base!$A$11:$D$36,3,FALSE))," ",VLOOKUP(A284,Cal_Base!$A$11:$D$36,3,FALSE))</f>
        <v xml:space="preserve"> </v>
      </c>
      <c r="F284" s="47" t="str">
        <f>IF(ISERROR(VLOOKUP(A284,Cal_Base!$A$11:$D$36,4,FALSE))," ",VLOOKUP(A284,Cal_Base!$A$11:$D$36,4,FALSE))</f>
        <v xml:space="preserve"> </v>
      </c>
      <c r="G284" s="106" t="str">
        <f t="shared" si="21"/>
        <v>港北区賀詞交換会(仮)</v>
      </c>
      <c r="H284" s="106" t="str">
        <f t="shared" si="22"/>
        <v xml:space="preserve">定例消防団・分団長会議
</v>
      </c>
      <c r="I284" s="106" t="str">
        <f t="shared" si="20"/>
        <v xml:space="preserve">新羽小・中・新田小授業開始
</v>
      </c>
      <c r="K284" s="48" t="s">
        <v>401</v>
      </c>
      <c r="L284" s="48"/>
      <c r="M284" s="48" t="s">
        <v>177</v>
      </c>
      <c r="N284" s="48"/>
      <c r="O284" s="48"/>
      <c r="P284" s="48"/>
      <c r="Q284" s="48"/>
      <c r="R284" s="49" t="s">
        <v>702</v>
      </c>
      <c r="S284" s="48" t="s">
        <v>701</v>
      </c>
      <c r="T284" s="100" t="s">
        <v>580</v>
      </c>
      <c r="U284" s="48"/>
      <c r="V284" s="48"/>
    </row>
    <row r="285" spans="1:22" ht="45">
      <c r="A285" s="45">
        <f t="shared" si="24"/>
        <v>43838</v>
      </c>
      <c r="B285" s="46">
        <f t="shared" si="23"/>
        <v>43838</v>
      </c>
      <c r="C285" s="47" t="str">
        <f>VLOOKUP(WEEKDAY(B285,1),Cal_Base!$A$2:$B$8,2)</f>
        <v>水</v>
      </c>
      <c r="D285" s="202" t="str">
        <f>IF(ISERROR(VLOOKUP(A285,Cal_Base!$A$11:$D$36,2,FALSE))," ",VLOOKUP(A285,Cal_Base!$A$11:$D$36,2,FALSE))</f>
        <v xml:space="preserve"> </v>
      </c>
      <c r="E285" s="199" t="str">
        <f>IF(ISERROR(VLOOKUP(A285,Cal_Base!$A$11:$D$36,3,FALSE))," ",VLOOKUP(A285,Cal_Base!$A$11:$D$36,3,FALSE))</f>
        <v xml:space="preserve"> </v>
      </c>
      <c r="F285" s="47" t="str">
        <f>IF(ISERROR(VLOOKUP(A285,Cal_Base!$A$11:$D$36,4,FALSE))," ",VLOOKUP(A285,Cal_Base!$A$11:$D$36,4,FALSE))</f>
        <v xml:space="preserve"> </v>
      </c>
      <c r="G285" s="106" t="str">
        <f t="shared" si="21"/>
        <v/>
      </c>
      <c r="H285" s="106" t="str">
        <f t="shared" si="22"/>
        <v xml:space="preserve">横浜市スポーツ推進委連絡協議会
</v>
      </c>
      <c r="I285" s="106" t="str">
        <f t="shared" si="20"/>
        <v>ひっとプランウォーキング</v>
      </c>
      <c r="K285" s="48"/>
      <c r="L285" s="48"/>
      <c r="M285" s="48"/>
      <c r="N285" s="48"/>
      <c r="O285" s="48" t="s">
        <v>216</v>
      </c>
      <c r="P285" s="48"/>
      <c r="Q285" s="48"/>
      <c r="R285" s="49"/>
      <c r="S285" s="48"/>
      <c r="T285" s="100"/>
      <c r="U285" s="48"/>
      <c r="V285" s="48" t="s">
        <v>41</v>
      </c>
    </row>
    <row r="286" spans="1:22" ht="22.5">
      <c r="A286" s="45">
        <f t="shared" si="24"/>
        <v>43839</v>
      </c>
      <c r="B286" s="46">
        <f t="shared" si="23"/>
        <v>43839</v>
      </c>
      <c r="C286" s="47" t="str">
        <f>VLOOKUP(WEEKDAY(B286,1),Cal_Base!$A$2:$B$8,2)</f>
        <v>木</v>
      </c>
      <c r="D286" s="202" t="str">
        <f>IF(ISERROR(VLOOKUP(A286,Cal_Base!$A$11:$D$36,2,FALSE))," ",VLOOKUP(A286,Cal_Base!$A$11:$D$36,2,FALSE))</f>
        <v xml:space="preserve"> </v>
      </c>
      <c r="E286" s="199" t="str">
        <f>IF(ISERROR(VLOOKUP(A286,Cal_Base!$A$11:$D$36,3,FALSE))," ",VLOOKUP(A286,Cal_Base!$A$11:$D$36,3,FALSE))</f>
        <v xml:space="preserve"> </v>
      </c>
      <c r="F286" s="47" t="str">
        <f>IF(ISERROR(VLOOKUP(A286,Cal_Base!$A$11:$D$36,4,FALSE))," ",VLOOKUP(A286,Cal_Base!$A$11:$D$36,4,FALSE))</f>
        <v xml:space="preserve"> </v>
      </c>
      <c r="G286" s="106" t="str">
        <f t="shared" si="21"/>
        <v xml:space="preserve">大新羽音頭練習
</v>
      </c>
      <c r="H286" s="106" t="str">
        <f t="shared" si="22"/>
        <v/>
      </c>
      <c r="I286" s="106" t="str">
        <f t="shared" si="20"/>
        <v/>
      </c>
      <c r="K286" s="48"/>
      <c r="L286" s="48" t="s">
        <v>206</v>
      </c>
      <c r="M286" s="48"/>
      <c r="N286" s="48"/>
      <c r="O286" s="48"/>
      <c r="P286" s="48"/>
      <c r="Q286" s="48"/>
      <c r="R286" s="49"/>
      <c r="S286" s="48"/>
      <c r="T286" s="100"/>
      <c r="U286" s="48"/>
      <c r="V286" s="48"/>
    </row>
    <row r="287" spans="1:22">
      <c r="A287" s="45">
        <f t="shared" si="24"/>
        <v>43840</v>
      </c>
      <c r="B287" s="46">
        <f t="shared" si="23"/>
        <v>43840</v>
      </c>
      <c r="C287" s="47" t="str">
        <f>VLOOKUP(WEEKDAY(B287,1),Cal_Base!$A$2:$B$8,2)</f>
        <v>金</v>
      </c>
      <c r="D287" s="202" t="str">
        <f>IF(ISERROR(VLOOKUP(A287,Cal_Base!$A$11:$D$36,2,FALSE))," ",VLOOKUP(A287,Cal_Base!$A$11:$D$36,2,FALSE))</f>
        <v xml:space="preserve"> </v>
      </c>
      <c r="E287" s="199" t="str">
        <f>IF(ISERROR(VLOOKUP(A287,Cal_Base!$A$11:$D$36,3,FALSE))," ",VLOOKUP(A287,Cal_Base!$A$11:$D$36,3,FALSE))</f>
        <v xml:space="preserve"> </v>
      </c>
      <c r="F287" s="47" t="str">
        <f>IF(ISERROR(VLOOKUP(A287,Cal_Base!$A$11:$D$36,4,FALSE))," ",VLOOKUP(A287,Cal_Base!$A$11:$D$36,4,FALSE))</f>
        <v xml:space="preserve"> </v>
      </c>
      <c r="G287" s="106" t="str">
        <f t="shared" si="21"/>
        <v/>
      </c>
      <c r="H287" s="106" t="str">
        <f t="shared" si="22"/>
        <v/>
      </c>
      <c r="I287" s="106" t="str">
        <f t="shared" si="20"/>
        <v/>
      </c>
      <c r="K287" s="48"/>
      <c r="L287" s="48"/>
      <c r="M287" s="48"/>
      <c r="N287" s="48"/>
      <c r="O287" s="48"/>
      <c r="P287" s="48"/>
      <c r="Q287" s="48"/>
      <c r="R287" s="49"/>
      <c r="S287" s="48"/>
      <c r="T287" s="100"/>
      <c r="U287" s="48"/>
      <c r="V287" s="48"/>
    </row>
    <row r="288" spans="1:22">
      <c r="A288" s="45">
        <f t="shared" si="24"/>
        <v>43841</v>
      </c>
      <c r="B288" s="46">
        <f t="shared" si="23"/>
        <v>43841</v>
      </c>
      <c r="C288" s="47" t="str">
        <f>VLOOKUP(WEEKDAY(B288,1),Cal_Base!$A$2:$B$8,2)</f>
        <v>土</v>
      </c>
      <c r="D288" s="202" t="str">
        <f>IF(ISERROR(VLOOKUP(A288,Cal_Base!$A$11:$D$36,2,FALSE))," ",VLOOKUP(A288,Cal_Base!$A$11:$D$36,2,FALSE))</f>
        <v xml:space="preserve"> </v>
      </c>
      <c r="E288" s="199" t="str">
        <f>IF(ISERROR(VLOOKUP(A288,Cal_Base!$A$11:$D$36,3,FALSE))," ",VLOOKUP(A288,Cal_Base!$A$11:$D$36,3,FALSE))</f>
        <v xml:space="preserve"> </v>
      </c>
      <c r="F288" s="47" t="str">
        <f>IF(ISERROR(VLOOKUP(A288,Cal_Base!$A$11:$D$36,4,FALSE))," ",VLOOKUP(A288,Cal_Base!$A$11:$D$36,4,FALSE))</f>
        <v xml:space="preserve"> </v>
      </c>
      <c r="G288" s="106" t="str">
        <f t="shared" si="21"/>
        <v/>
      </c>
      <c r="H288" s="106" t="str">
        <f t="shared" si="22"/>
        <v>港北区消防出初式</v>
      </c>
      <c r="I288" s="106" t="str">
        <f t="shared" si="20"/>
        <v/>
      </c>
      <c r="K288" s="48"/>
      <c r="L288" s="48"/>
      <c r="M288" s="48" t="s">
        <v>689</v>
      </c>
      <c r="N288" s="48"/>
      <c r="O288" s="48"/>
      <c r="P288" s="48"/>
      <c r="Q288" s="48"/>
      <c r="R288" s="49"/>
      <c r="S288" s="48"/>
      <c r="T288" s="100"/>
      <c r="U288" s="48"/>
      <c r="V288" s="48"/>
    </row>
    <row r="289" spans="1:22">
      <c r="A289" s="45">
        <f t="shared" si="24"/>
        <v>43842</v>
      </c>
      <c r="B289" s="46">
        <f t="shared" si="23"/>
        <v>43842</v>
      </c>
      <c r="C289" s="47" t="str">
        <f>VLOOKUP(WEEKDAY(B289,1),Cal_Base!$A$2:$B$8,2)</f>
        <v>日</v>
      </c>
      <c r="D289" s="202" t="str">
        <f>IF(ISERROR(VLOOKUP(A289,Cal_Base!$A$11:$D$36,2,FALSE))," ",VLOOKUP(A289,Cal_Base!$A$11:$D$36,2,FALSE))</f>
        <v xml:space="preserve"> </v>
      </c>
      <c r="E289" s="199" t="str">
        <f>IF(ISERROR(VLOOKUP(A289,Cal_Base!$A$11:$D$36,3,FALSE))," ",VLOOKUP(A289,Cal_Base!$A$11:$D$36,3,FALSE))</f>
        <v xml:space="preserve"> </v>
      </c>
      <c r="F289" s="47" t="str">
        <f>IF(ISERROR(VLOOKUP(A289,Cal_Base!$A$11:$D$36,4,FALSE))," ",VLOOKUP(A289,Cal_Base!$A$11:$D$36,4,FALSE))</f>
        <v xml:space="preserve"> </v>
      </c>
      <c r="G289" s="106" t="str">
        <f t="shared" si="21"/>
        <v/>
      </c>
      <c r="H289" s="106" t="str">
        <f t="shared" si="22"/>
        <v>新羽駅伝練習(現地　仮)</v>
      </c>
      <c r="I289" s="106" t="str">
        <f t="shared" ref="I289:I352" si="25">R289&amp;S289&amp;T289&amp;U289&amp;V289</f>
        <v/>
      </c>
      <c r="K289" s="48"/>
      <c r="L289" s="48"/>
      <c r="M289" s="48"/>
      <c r="N289" s="48"/>
      <c r="O289" s="48" t="s">
        <v>621</v>
      </c>
      <c r="P289" s="48"/>
      <c r="Q289" s="48"/>
      <c r="R289" s="49"/>
      <c r="S289" s="48"/>
      <c r="T289" s="100"/>
      <c r="U289" s="48"/>
      <c r="V289" s="48"/>
    </row>
    <row r="290" spans="1:22" ht="29.25">
      <c r="A290" s="45">
        <f t="shared" si="24"/>
        <v>43843</v>
      </c>
      <c r="B290" s="46">
        <f t="shared" si="23"/>
        <v>43843</v>
      </c>
      <c r="C290" s="47" t="str">
        <f>VLOOKUP(WEEKDAY(B290,1),Cal_Base!$A$2:$B$8,2)</f>
        <v>月</v>
      </c>
      <c r="D290" s="202" t="str">
        <f>IF(ISERROR(VLOOKUP(A290,Cal_Base!$A$11:$D$36,2,FALSE))," ",VLOOKUP(A290,Cal_Base!$A$11:$D$36,2,FALSE))</f>
        <v>祝</v>
      </c>
      <c r="E290" s="199" t="str">
        <f>IF(ISERROR(VLOOKUP(A290,Cal_Base!$A$11:$D$36,3,FALSE))," ",VLOOKUP(A290,Cal_Base!$A$11:$D$36,3,FALSE))</f>
        <v xml:space="preserve">成人の日
</v>
      </c>
      <c r="F290" s="47">
        <f>IF(ISERROR(VLOOKUP(A290,Cal_Base!$A$11:$D$36,4,FALSE))," ",VLOOKUP(A290,Cal_Base!$A$11:$D$36,4,FALSE))</f>
        <v>1</v>
      </c>
      <c r="G290" s="106" t="str">
        <f t="shared" si="21"/>
        <v xml:space="preserve">成人の日
</v>
      </c>
      <c r="H290" s="106" t="str">
        <f t="shared" si="22"/>
        <v xml:space="preserve">「成人の日」を祝う集い(青指)
</v>
      </c>
      <c r="I290" s="106" t="str">
        <f t="shared" si="25"/>
        <v/>
      </c>
      <c r="K290" s="48"/>
      <c r="L290" s="48" t="s">
        <v>50</v>
      </c>
      <c r="M290" s="48"/>
      <c r="N290" s="48"/>
      <c r="O290" s="48"/>
      <c r="P290" s="48" t="s">
        <v>414</v>
      </c>
      <c r="Q290" s="48"/>
      <c r="R290" s="49"/>
      <c r="S290" s="48"/>
      <c r="T290" s="100"/>
      <c r="U290" s="48"/>
      <c r="V290" s="48"/>
    </row>
    <row r="291" spans="1:22" ht="22.5">
      <c r="A291" s="45">
        <f t="shared" si="24"/>
        <v>43844</v>
      </c>
      <c r="B291" s="46">
        <f t="shared" si="23"/>
        <v>43844</v>
      </c>
      <c r="C291" s="47" t="str">
        <f>VLOOKUP(WEEKDAY(B291,1),Cal_Base!$A$2:$B$8,2)</f>
        <v>火</v>
      </c>
      <c r="D291" s="202" t="str">
        <f>IF(ISERROR(VLOOKUP(A291,Cal_Base!$A$11:$D$36,2,FALSE))," ",VLOOKUP(A291,Cal_Base!$A$11:$D$36,2,FALSE))</f>
        <v xml:space="preserve"> </v>
      </c>
      <c r="E291" s="199" t="str">
        <f>IF(ISERROR(VLOOKUP(A291,Cal_Base!$A$11:$D$36,3,FALSE))," ",VLOOKUP(A291,Cal_Base!$A$11:$D$36,3,FALSE))</f>
        <v xml:space="preserve"> </v>
      </c>
      <c r="F291" s="47" t="str">
        <f>IF(ISERROR(VLOOKUP(A291,Cal_Base!$A$11:$D$36,4,FALSE))," ",VLOOKUP(A291,Cal_Base!$A$11:$D$36,4,FALSE))</f>
        <v xml:space="preserve"> </v>
      </c>
      <c r="G291" s="106" t="str">
        <f t="shared" si="21"/>
        <v/>
      </c>
      <c r="H291" s="106" t="str">
        <f t="shared" si="22"/>
        <v xml:space="preserve">区青指協会長会
</v>
      </c>
      <c r="I291" s="106" t="str">
        <f t="shared" si="25"/>
        <v/>
      </c>
      <c r="K291" s="48"/>
      <c r="L291" s="48"/>
      <c r="M291" s="48"/>
      <c r="N291" s="48"/>
      <c r="O291" s="48"/>
      <c r="P291" s="48" t="s">
        <v>361</v>
      </c>
      <c r="Q291" s="48"/>
      <c r="R291" s="49"/>
      <c r="S291" s="48"/>
      <c r="T291" s="100"/>
      <c r="U291" s="48"/>
      <c r="V291" s="48"/>
    </row>
    <row r="292" spans="1:22" ht="22.5">
      <c r="A292" s="45">
        <f t="shared" si="24"/>
        <v>43845</v>
      </c>
      <c r="B292" s="46">
        <f t="shared" si="23"/>
        <v>43845</v>
      </c>
      <c r="C292" s="47" t="str">
        <f>VLOOKUP(WEEKDAY(B292,1),Cal_Base!$A$2:$B$8,2)</f>
        <v>水</v>
      </c>
      <c r="D292" s="202" t="str">
        <f>IF(ISERROR(VLOOKUP(A292,Cal_Base!$A$11:$D$36,2,FALSE))," ",VLOOKUP(A292,Cal_Base!$A$11:$D$36,2,FALSE))</f>
        <v xml:space="preserve"> </v>
      </c>
      <c r="E292" s="199" t="str">
        <f>IF(ISERROR(VLOOKUP(A292,Cal_Base!$A$11:$D$36,3,FALSE))," ",VLOOKUP(A292,Cal_Base!$A$11:$D$36,3,FALSE))</f>
        <v xml:space="preserve"> </v>
      </c>
      <c r="F292" s="47" t="str">
        <f>IF(ISERROR(VLOOKUP(A292,Cal_Base!$A$11:$D$36,4,FALSE))," ",VLOOKUP(A292,Cal_Base!$A$11:$D$36,4,FALSE))</f>
        <v xml:space="preserve"> </v>
      </c>
      <c r="G292" s="106" t="str">
        <f t="shared" si="21"/>
        <v/>
      </c>
      <c r="H292" s="106" t="str">
        <f t="shared" si="22"/>
        <v xml:space="preserve">新羽青指協定例会
</v>
      </c>
      <c r="I292" s="106" t="str">
        <f t="shared" si="25"/>
        <v/>
      </c>
      <c r="K292" s="48"/>
      <c r="L292" s="48"/>
      <c r="M292" s="48"/>
      <c r="N292" s="48"/>
      <c r="O292" s="48"/>
      <c r="P292" s="48" t="s">
        <v>470</v>
      </c>
      <c r="Q292" s="48"/>
      <c r="R292" s="49"/>
      <c r="S292" s="48"/>
      <c r="T292" s="100"/>
      <c r="U292" s="48"/>
      <c r="V292" s="48"/>
    </row>
    <row r="293" spans="1:22">
      <c r="A293" s="45">
        <f t="shared" si="24"/>
        <v>43846</v>
      </c>
      <c r="B293" s="46">
        <f t="shared" si="23"/>
        <v>43846</v>
      </c>
      <c r="C293" s="47" t="str">
        <f>VLOOKUP(WEEKDAY(B293,1),Cal_Base!$A$2:$B$8,2)</f>
        <v>木</v>
      </c>
      <c r="D293" s="202" t="str">
        <f>IF(ISERROR(VLOOKUP(A293,Cal_Base!$A$11:$D$36,2,FALSE))," ",VLOOKUP(A293,Cal_Base!$A$11:$D$36,2,FALSE))</f>
        <v xml:space="preserve"> </v>
      </c>
      <c r="E293" s="199" t="str">
        <f>IF(ISERROR(VLOOKUP(A293,Cal_Base!$A$11:$D$36,3,FALSE))," ",VLOOKUP(A293,Cal_Base!$A$11:$D$36,3,FALSE))</f>
        <v xml:space="preserve"> </v>
      </c>
      <c r="F293" s="47" t="str">
        <f>IF(ISERROR(VLOOKUP(A293,Cal_Base!$A$11:$D$36,4,FALSE))," ",VLOOKUP(A293,Cal_Base!$A$11:$D$36,4,FALSE))</f>
        <v xml:space="preserve"> </v>
      </c>
      <c r="G293" s="106" t="str">
        <f t="shared" si="21"/>
        <v/>
      </c>
      <c r="H293" s="106" t="str">
        <f t="shared" si="22"/>
        <v/>
      </c>
      <c r="I293" s="106" t="str">
        <f t="shared" si="25"/>
        <v/>
      </c>
      <c r="K293" s="48"/>
      <c r="L293" s="48"/>
      <c r="M293" s="48"/>
      <c r="N293" s="48"/>
      <c r="O293" s="48"/>
      <c r="P293" s="48"/>
      <c r="Q293" s="48"/>
      <c r="R293" s="49"/>
      <c r="S293" s="48"/>
      <c r="T293" s="100"/>
      <c r="U293" s="48"/>
      <c r="V293" s="48"/>
    </row>
    <row r="294" spans="1:22">
      <c r="A294" s="45">
        <f t="shared" si="24"/>
        <v>43847</v>
      </c>
      <c r="B294" s="46">
        <f t="shared" si="23"/>
        <v>43847</v>
      </c>
      <c r="C294" s="47" t="str">
        <f>VLOOKUP(WEEKDAY(B294,1),Cal_Base!$A$2:$B$8,2)</f>
        <v>金</v>
      </c>
      <c r="D294" s="202" t="str">
        <f>IF(ISERROR(VLOOKUP(A294,Cal_Base!$A$11:$D$36,2,FALSE))," ",VLOOKUP(A294,Cal_Base!$A$11:$D$36,2,FALSE))</f>
        <v xml:space="preserve"> </v>
      </c>
      <c r="E294" s="199" t="str">
        <f>IF(ISERROR(VLOOKUP(A294,Cal_Base!$A$11:$D$36,3,FALSE))," ",VLOOKUP(A294,Cal_Base!$A$11:$D$36,3,FALSE))</f>
        <v xml:space="preserve"> </v>
      </c>
      <c r="F294" s="47" t="str">
        <f>IF(ISERROR(VLOOKUP(A294,Cal_Base!$A$11:$D$36,4,FALSE))," ",VLOOKUP(A294,Cal_Base!$A$11:$D$36,4,FALSE))</f>
        <v xml:space="preserve"> </v>
      </c>
      <c r="G294" s="106" t="str">
        <f t="shared" si="21"/>
        <v/>
      </c>
      <c r="H294" s="106" t="str">
        <f t="shared" si="22"/>
        <v/>
      </c>
      <c r="I294" s="106" t="str">
        <f t="shared" si="25"/>
        <v>新田小授業参観</v>
      </c>
      <c r="K294" s="48"/>
      <c r="L294" s="48" t="s">
        <v>50</v>
      </c>
      <c r="M294" s="48"/>
      <c r="N294" s="48"/>
      <c r="O294" s="48"/>
      <c r="P294" s="48"/>
      <c r="Q294" s="48"/>
      <c r="R294" s="49"/>
      <c r="S294" s="48"/>
      <c r="T294" s="100" t="s">
        <v>439</v>
      </c>
      <c r="U294" s="48"/>
      <c r="V294" s="48"/>
    </row>
    <row r="295" spans="1:22">
      <c r="A295" s="45">
        <f t="shared" si="24"/>
        <v>43848</v>
      </c>
      <c r="B295" s="46">
        <f t="shared" si="23"/>
        <v>43848</v>
      </c>
      <c r="C295" s="47" t="str">
        <f>VLOOKUP(WEEKDAY(B295,1),Cal_Base!$A$2:$B$8,2)</f>
        <v>土</v>
      </c>
      <c r="D295" s="202" t="str">
        <f>IF(ISERROR(VLOOKUP(A295,Cal_Base!$A$11:$D$36,2,FALSE))," ",VLOOKUP(A295,Cal_Base!$A$11:$D$36,2,FALSE))</f>
        <v xml:space="preserve"> </v>
      </c>
      <c r="E295" s="199" t="str">
        <f>IF(ISERROR(VLOOKUP(A295,Cal_Base!$A$11:$D$36,3,FALSE))," ",VLOOKUP(A295,Cal_Base!$A$11:$D$36,3,FALSE))</f>
        <v xml:space="preserve"> </v>
      </c>
      <c r="F295" s="47" t="str">
        <f>IF(ISERROR(VLOOKUP(A295,Cal_Base!$A$11:$D$36,4,FALSE))," ",VLOOKUP(A295,Cal_Base!$A$11:$D$36,4,FALSE))</f>
        <v xml:space="preserve"> </v>
      </c>
      <c r="G295" s="106" t="str">
        <f t="shared" si="21"/>
        <v/>
      </c>
      <c r="H295" s="106" t="str">
        <f t="shared" si="22"/>
        <v>港北駅伝大会前日準備</v>
      </c>
      <c r="I295" s="106" t="str">
        <f t="shared" si="25"/>
        <v/>
      </c>
      <c r="K295" s="48"/>
      <c r="L295" s="48"/>
      <c r="M295" s="48"/>
      <c r="N295" s="48"/>
      <c r="O295" s="48" t="s">
        <v>469</v>
      </c>
      <c r="P295" s="48"/>
      <c r="Q295" s="48"/>
      <c r="R295" s="49"/>
      <c r="S295" s="48"/>
      <c r="T295" s="100"/>
      <c r="U295" s="48"/>
      <c r="V295" s="48"/>
    </row>
    <row r="296" spans="1:22" ht="39">
      <c r="A296" s="45">
        <f t="shared" si="24"/>
        <v>43849</v>
      </c>
      <c r="B296" s="46">
        <f t="shared" si="23"/>
        <v>43849</v>
      </c>
      <c r="C296" s="47" t="str">
        <f>VLOOKUP(WEEKDAY(B296,1),Cal_Base!$A$2:$B$8,2)</f>
        <v>日</v>
      </c>
      <c r="D296" s="202" t="str">
        <f>IF(ISERROR(VLOOKUP(A296,Cal_Base!$A$11:$D$36,2,FALSE))," ",VLOOKUP(A296,Cal_Base!$A$11:$D$36,2,FALSE))</f>
        <v xml:space="preserve"> </v>
      </c>
      <c r="E296" s="199" t="str">
        <f>IF(ISERROR(VLOOKUP(A296,Cal_Base!$A$11:$D$36,3,FALSE))," ",VLOOKUP(A296,Cal_Base!$A$11:$D$36,3,FALSE))</f>
        <v xml:space="preserve"> </v>
      </c>
      <c r="F296" s="47" t="str">
        <f>IF(ISERROR(VLOOKUP(A296,Cal_Base!$A$11:$D$36,4,FALSE))," ",VLOOKUP(A296,Cal_Base!$A$11:$D$36,4,FALSE))</f>
        <v xml:space="preserve"> </v>
      </c>
      <c r="G296" s="106" t="str">
        <f t="shared" si="21"/>
        <v xml:space="preserve">クリキタ役員会
</v>
      </c>
      <c r="H296" s="106" t="str">
        <f t="shared" si="22"/>
        <v xml:space="preserve">第35回港北駅伝大会
横浜市スポーツ推進委員大会
</v>
      </c>
      <c r="I296" s="106" t="str">
        <f t="shared" si="25"/>
        <v/>
      </c>
      <c r="K296" s="48"/>
      <c r="L296" s="48" t="s">
        <v>226</v>
      </c>
      <c r="M296" s="48"/>
      <c r="N296" s="48"/>
      <c r="O296" s="48" t="s">
        <v>643</v>
      </c>
      <c r="P296" s="48"/>
      <c r="Q296" s="48"/>
      <c r="R296" s="49"/>
      <c r="S296" s="48"/>
      <c r="T296" s="100"/>
      <c r="U296" s="48"/>
      <c r="V296" s="48"/>
    </row>
    <row r="297" spans="1:22">
      <c r="A297" s="45">
        <f t="shared" si="24"/>
        <v>43850</v>
      </c>
      <c r="B297" s="46">
        <f t="shared" si="23"/>
        <v>43850</v>
      </c>
      <c r="C297" s="47" t="str">
        <f>VLOOKUP(WEEKDAY(B297,1),Cal_Base!$A$2:$B$8,2)</f>
        <v>月</v>
      </c>
      <c r="D297" s="202" t="str">
        <f>IF(ISERROR(VLOOKUP(A297,Cal_Base!$A$11:$D$36,2,FALSE))," ",VLOOKUP(A297,Cal_Base!$A$11:$D$36,2,FALSE))</f>
        <v xml:space="preserve"> </v>
      </c>
      <c r="E297" s="199" t="str">
        <f>IF(ISERROR(VLOOKUP(A297,Cal_Base!$A$11:$D$36,3,FALSE))," ",VLOOKUP(A297,Cal_Base!$A$11:$D$36,3,FALSE))</f>
        <v xml:space="preserve"> </v>
      </c>
      <c r="F297" s="47" t="str">
        <f>IF(ISERROR(VLOOKUP(A297,Cal_Base!$A$11:$D$36,4,FALSE))," ",VLOOKUP(A297,Cal_Base!$A$11:$D$36,4,FALSE))</f>
        <v xml:space="preserve"> </v>
      </c>
      <c r="G297" s="106" t="str">
        <f t="shared" si="21"/>
        <v/>
      </c>
      <c r="H297" s="106" t="str">
        <f t="shared" si="22"/>
        <v/>
      </c>
      <c r="I297" s="106" t="str">
        <f t="shared" si="25"/>
        <v/>
      </c>
      <c r="K297" s="48"/>
      <c r="L297" s="48"/>
      <c r="M297" s="48"/>
      <c r="N297" s="48"/>
      <c r="O297" s="48"/>
      <c r="P297" s="48"/>
      <c r="Q297" s="48"/>
      <c r="R297" s="49"/>
      <c r="S297" s="48"/>
      <c r="T297" s="100"/>
      <c r="U297" s="48"/>
      <c r="V297" s="48"/>
    </row>
    <row r="298" spans="1:22">
      <c r="A298" s="45">
        <f t="shared" si="24"/>
        <v>43851</v>
      </c>
      <c r="B298" s="46">
        <f t="shared" si="23"/>
        <v>43851</v>
      </c>
      <c r="C298" s="47" t="str">
        <f>VLOOKUP(WEEKDAY(B298,1),Cal_Base!$A$2:$B$8,2)</f>
        <v>火</v>
      </c>
      <c r="D298" s="202" t="str">
        <f>IF(ISERROR(VLOOKUP(A298,Cal_Base!$A$11:$D$36,2,FALSE))," ",VLOOKUP(A298,Cal_Base!$A$11:$D$36,2,FALSE))</f>
        <v xml:space="preserve"> </v>
      </c>
      <c r="E298" s="199" t="str">
        <f>IF(ISERROR(VLOOKUP(A298,Cal_Base!$A$11:$D$36,3,FALSE))," ",VLOOKUP(A298,Cal_Base!$A$11:$D$36,3,FALSE))</f>
        <v xml:space="preserve"> </v>
      </c>
      <c r="F298" s="47" t="str">
        <f>IF(ISERROR(VLOOKUP(A298,Cal_Base!$A$11:$D$36,4,FALSE))," ",VLOOKUP(A298,Cal_Base!$A$11:$D$36,4,FALSE))</f>
        <v xml:space="preserve"> </v>
      </c>
      <c r="G298" s="106" t="str">
        <f t="shared" si="21"/>
        <v/>
      </c>
      <c r="H298" s="106" t="str">
        <f t="shared" si="22"/>
        <v/>
      </c>
      <c r="I298" s="106" t="str">
        <f t="shared" si="25"/>
        <v/>
      </c>
      <c r="K298" s="48"/>
      <c r="L298" s="48"/>
      <c r="M298" s="48"/>
      <c r="N298" s="48"/>
      <c r="O298" s="48"/>
      <c r="P298" s="48"/>
      <c r="Q298" s="48"/>
      <c r="R298" s="49"/>
      <c r="S298" s="48"/>
      <c r="T298" s="100"/>
      <c r="U298" s="48"/>
      <c r="V298" s="48"/>
    </row>
    <row r="299" spans="1:22" ht="33.75">
      <c r="A299" s="45">
        <f t="shared" si="24"/>
        <v>43852</v>
      </c>
      <c r="B299" s="46">
        <f t="shared" si="23"/>
        <v>43852</v>
      </c>
      <c r="C299" s="47" t="str">
        <f>VLOOKUP(WEEKDAY(B299,1),Cal_Base!$A$2:$B$8,2)</f>
        <v>水</v>
      </c>
      <c r="D299" s="202" t="str">
        <f>IF(ISERROR(VLOOKUP(A299,Cal_Base!$A$11:$D$36,2,FALSE))," ",VLOOKUP(A299,Cal_Base!$A$11:$D$36,2,FALSE))</f>
        <v xml:space="preserve"> </v>
      </c>
      <c r="E299" s="199" t="str">
        <f>IF(ISERROR(VLOOKUP(A299,Cal_Base!$A$11:$D$36,3,FALSE))," ",VLOOKUP(A299,Cal_Base!$A$11:$D$36,3,FALSE))</f>
        <v xml:space="preserve"> </v>
      </c>
      <c r="F299" s="47" t="str">
        <f>IF(ISERROR(VLOOKUP(A299,Cal_Base!$A$11:$D$36,4,FALSE))," ",VLOOKUP(A299,Cal_Base!$A$11:$D$36,4,FALSE))</f>
        <v xml:space="preserve"> </v>
      </c>
      <c r="G299" s="106" t="str">
        <f t="shared" si="21"/>
        <v/>
      </c>
      <c r="H299" s="106" t="str">
        <f t="shared" si="22"/>
        <v xml:space="preserve">区スポ進委員会長会
区青指広報委員会
</v>
      </c>
      <c r="I299" s="106" t="str">
        <f t="shared" si="25"/>
        <v/>
      </c>
      <c r="K299" s="48"/>
      <c r="L299" s="48"/>
      <c r="M299" s="48"/>
      <c r="N299" s="48"/>
      <c r="O299" s="48" t="s">
        <v>418</v>
      </c>
      <c r="P299" s="48" t="s">
        <v>362</v>
      </c>
      <c r="Q299" s="48"/>
      <c r="R299" s="49"/>
      <c r="S299" s="48"/>
      <c r="T299" s="100"/>
      <c r="U299" s="48"/>
      <c r="V299" s="48"/>
    </row>
    <row r="300" spans="1:22" ht="22.5">
      <c r="A300" s="45">
        <f t="shared" si="24"/>
        <v>43853</v>
      </c>
      <c r="B300" s="46">
        <f t="shared" si="23"/>
        <v>43853</v>
      </c>
      <c r="C300" s="47" t="str">
        <f>VLOOKUP(WEEKDAY(B300,1),Cal_Base!$A$2:$B$8,2)</f>
        <v>木</v>
      </c>
      <c r="D300" s="202" t="str">
        <f>IF(ISERROR(VLOOKUP(A300,Cal_Base!$A$11:$D$36,2,FALSE))," ",VLOOKUP(A300,Cal_Base!$A$11:$D$36,2,FALSE))</f>
        <v xml:space="preserve"> </v>
      </c>
      <c r="E300" s="199" t="str">
        <f>IF(ISERROR(VLOOKUP(A300,Cal_Base!$A$11:$D$36,3,FALSE))," ",VLOOKUP(A300,Cal_Base!$A$11:$D$36,3,FALSE))</f>
        <v xml:space="preserve"> </v>
      </c>
      <c r="F300" s="47" t="str">
        <f>IF(ISERROR(VLOOKUP(A300,Cal_Base!$A$11:$D$36,4,FALSE))," ",VLOOKUP(A300,Cal_Base!$A$11:$D$36,4,FALSE))</f>
        <v xml:space="preserve"> </v>
      </c>
      <c r="G300" s="106" t="str">
        <f t="shared" si="21"/>
        <v/>
      </c>
      <c r="H300" s="106" t="str">
        <f t="shared" si="22"/>
        <v xml:space="preserve">さわやかスポーツ定例会
</v>
      </c>
      <c r="I300" s="106" t="str">
        <f t="shared" si="25"/>
        <v/>
      </c>
      <c r="K300" s="48"/>
      <c r="L300" s="48"/>
      <c r="M300" s="48"/>
      <c r="N300" s="48"/>
      <c r="O300" s="48" t="s">
        <v>185</v>
      </c>
      <c r="P300" s="48"/>
      <c r="Q300" s="48"/>
      <c r="R300" s="49"/>
      <c r="S300" s="48"/>
      <c r="T300" s="100"/>
      <c r="U300" s="48"/>
      <c r="V300" s="48"/>
    </row>
    <row r="301" spans="1:22">
      <c r="A301" s="45">
        <f t="shared" si="24"/>
        <v>43854</v>
      </c>
      <c r="B301" s="46">
        <f t="shared" si="23"/>
        <v>43854</v>
      </c>
      <c r="C301" s="47" t="str">
        <f>VLOOKUP(WEEKDAY(B301,1),Cal_Base!$A$2:$B$8,2)</f>
        <v>金</v>
      </c>
      <c r="D301" s="202" t="str">
        <f>IF(ISERROR(VLOOKUP(A301,Cal_Base!$A$11:$D$36,2,FALSE))," ",VLOOKUP(A301,Cal_Base!$A$11:$D$36,2,FALSE))</f>
        <v xml:space="preserve"> </v>
      </c>
      <c r="E301" s="199" t="str">
        <f>IF(ISERROR(VLOOKUP(A301,Cal_Base!$A$11:$D$36,3,FALSE))," ",VLOOKUP(A301,Cal_Base!$A$11:$D$36,3,FALSE))</f>
        <v xml:space="preserve"> </v>
      </c>
      <c r="F301" s="47" t="str">
        <f>IF(ISERROR(VLOOKUP(A301,Cal_Base!$A$11:$D$36,4,FALSE))," ",VLOOKUP(A301,Cal_Base!$A$11:$D$36,4,FALSE))</f>
        <v xml:space="preserve"> </v>
      </c>
      <c r="G301" s="106" t="str">
        <f t="shared" si="21"/>
        <v/>
      </c>
      <c r="H301" s="106" t="str">
        <f t="shared" si="22"/>
        <v/>
      </c>
      <c r="I301" s="106" t="str">
        <f t="shared" si="25"/>
        <v/>
      </c>
      <c r="K301" s="48"/>
      <c r="L301" s="48"/>
      <c r="M301" s="48"/>
      <c r="N301" s="48"/>
      <c r="O301" s="48"/>
      <c r="P301" s="48"/>
      <c r="Q301" s="48"/>
      <c r="R301" s="49"/>
      <c r="S301" s="48"/>
      <c r="T301" s="100"/>
      <c r="U301" s="48"/>
      <c r="V301" s="48"/>
    </row>
    <row r="302" spans="1:22" ht="22.5">
      <c r="A302" s="45">
        <f t="shared" si="24"/>
        <v>43855</v>
      </c>
      <c r="B302" s="46">
        <f t="shared" si="23"/>
        <v>43855</v>
      </c>
      <c r="C302" s="47" t="str">
        <f>VLOOKUP(WEEKDAY(B302,1),Cal_Base!$A$2:$B$8,2)</f>
        <v>土</v>
      </c>
      <c r="D302" s="202" t="str">
        <f>IF(ISERROR(VLOOKUP(A302,Cal_Base!$A$11:$D$36,2,FALSE))," ",VLOOKUP(A302,Cal_Base!$A$11:$D$36,2,FALSE))</f>
        <v xml:space="preserve"> </v>
      </c>
      <c r="E302" s="199" t="str">
        <f>IF(ISERROR(VLOOKUP(A302,Cal_Base!$A$11:$D$36,3,FALSE))," ",VLOOKUP(A302,Cal_Base!$A$11:$D$36,3,FALSE))</f>
        <v xml:space="preserve"> </v>
      </c>
      <c r="F302" s="47" t="str">
        <f>IF(ISERROR(VLOOKUP(A302,Cal_Base!$A$11:$D$36,4,FALSE))," ",VLOOKUP(A302,Cal_Base!$A$11:$D$36,4,FALSE))</f>
        <v xml:space="preserve"> </v>
      </c>
      <c r="G302" s="106" t="str">
        <f t="shared" si="21"/>
        <v xml:space="preserve">連合町会長会議
</v>
      </c>
      <c r="H302" s="106" t="str">
        <f t="shared" si="22"/>
        <v xml:space="preserve">新羽スポ推企画委員会
</v>
      </c>
      <c r="I302" s="106" t="str">
        <f t="shared" si="25"/>
        <v/>
      </c>
      <c r="K302" s="48"/>
      <c r="L302" s="48" t="s">
        <v>228</v>
      </c>
      <c r="M302" s="48"/>
      <c r="N302" s="48"/>
      <c r="O302" s="48" t="s">
        <v>676</v>
      </c>
      <c r="P302" s="48"/>
      <c r="Q302" s="48"/>
      <c r="R302" s="49"/>
      <c r="S302" s="48"/>
      <c r="T302" s="100"/>
      <c r="U302" s="48"/>
      <c r="V302" s="48"/>
    </row>
    <row r="303" spans="1:22" ht="33.75">
      <c r="A303" s="45">
        <f t="shared" si="24"/>
        <v>43856</v>
      </c>
      <c r="B303" s="46">
        <f t="shared" si="23"/>
        <v>43856</v>
      </c>
      <c r="C303" s="47" t="str">
        <f>VLOOKUP(WEEKDAY(B303,1),Cal_Base!$A$2:$B$8,2)</f>
        <v>日</v>
      </c>
      <c r="D303" s="202" t="str">
        <f>IF(ISERROR(VLOOKUP(A303,Cal_Base!$A$11:$D$36,2,FALSE))," ",VLOOKUP(A303,Cal_Base!$A$11:$D$36,2,FALSE))</f>
        <v xml:space="preserve"> </v>
      </c>
      <c r="E303" s="199" t="str">
        <f>IF(ISERROR(VLOOKUP(A303,Cal_Base!$A$11:$D$36,3,FALSE))," ",VLOOKUP(A303,Cal_Base!$A$11:$D$36,3,FALSE))</f>
        <v xml:space="preserve"> </v>
      </c>
      <c r="F303" s="47" t="str">
        <f>IF(ISERROR(VLOOKUP(A303,Cal_Base!$A$11:$D$36,4,FALSE))," ",VLOOKUP(A303,Cal_Base!$A$11:$D$36,4,FALSE))</f>
        <v xml:space="preserve"> </v>
      </c>
      <c r="G303" s="106" t="str">
        <f t="shared" si="21"/>
        <v xml:space="preserve">新羽連合賀詞交換会
</v>
      </c>
      <c r="H303" s="106" t="str">
        <f t="shared" si="22"/>
        <v xml:space="preserve">第42回少年少女スポーツ大会講習(小学校)
</v>
      </c>
      <c r="I303" s="106" t="str">
        <f t="shared" si="25"/>
        <v/>
      </c>
      <c r="K303" s="48"/>
      <c r="L303" s="48" t="s">
        <v>227</v>
      </c>
      <c r="M303" s="48"/>
      <c r="N303" s="48"/>
      <c r="O303" s="48" t="s">
        <v>545</v>
      </c>
      <c r="P303" s="48"/>
      <c r="Q303" s="48"/>
      <c r="R303" s="49"/>
      <c r="S303" s="48"/>
      <c r="T303" s="100"/>
      <c r="U303" s="48"/>
      <c r="V303" s="48"/>
    </row>
    <row r="304" spans="1:22">
      <c r="A304" s="45">
        <f t="shared" si="24"/>
        <v>43857</v>
      </c>
      <c r="B304" s="46">
        <f t="shared" si="23"/>
        <v>43857</v>
      </c>
      <c r="C304" s="47" t="str">
        <f>VLOOKUP(WEEKDAY(B304,1),Cal_Base!$A$2:$B$8,2)</f>
        <v>月</v>
      </c>
      <c r="D304" s="202" t="str">
        <f>IF(ISERROR(VLOOKUP(A304,Cal_Base!$A$11:$D$36,2,FALSE))," ",VLOOKUP(A304,Cal_Base!$A$11:$D$36,2,FALSE))</f>
        <v xml:space="preserve"> </v>
      </c>
      <c r="E304" s="199" t="str">
        <f>IF(ISERROR(VLOOKUP(A304,Cal_Base!$A$11:$D$36,3,FALSE))," ",VLOOKUP(A304,Cal_Base!$A$11:$D$36,3,FALSE))</f>
        <v xml:space="preserve"> </v>
      </c>
      <c r="F304" s="47" t="str">
        <f>IF(ISERROR(VLOOKUP(A304,Cal_Base!$A$11:$D$36,4,FALSE))," ",VLOOKUP(A304,Cal_Base!$A$11:$D$36,4,FALSE))</f>
        <v xml:space="preserve"> </v>
      </c>
      <c r="G304" s="106" t="str">
        <f t="shared" si="21"/>
        <v/>
      </c>
      <c r="H304" s="106" t="str">
        <f t="shared" si="22"/>
        <v/>
      </c>
      <c r="I304" s="106" t="str">
        <f t="shared" si="25"/>
        <v/>
      </c>
      <c r="K304" s="48"/>
      <c r="L304" s="48"/>
      <c r="M304" s="48"/>
      <c r="N304" s="48"/>
      <c r="O304" s="48"/>
      <c r="P304" s="48"/>
      <c r="Q304" s="48"/>
      <c r="R304" s="49"/>
      <c r="S304" s="48"/>
      <c r="T304" s="100"/>
      <c r="U304" s="48"/>
      <c r="V304" s="48"/>
    </row>
    <row r="305" spans="1:22">
      <c r="A305" s="45">
        <f t="shared" si="24"/>
        <v>43858</v>
      </c>
      <c r="B305" s="46">
        <f t="shared" si="23"/>
        <v>43858</v>
      </c>
      <c r="C305" s="47" t="str">
        <f>VLOOKUP(WEEKDAY(B305,1),Cal_Base!$A$2:$B$8,2)</f>
        <v>火</v>
      </c>
      <c r="D305" s="202" t="str">
        <f>IF(ISERROR(VLOOKUP(A305,Cal_Base!$A$11:$D$36,2,FALSE))," ",VLOOKUP(A305,Cal_Base!$A$11:$D$36,2,FALSE))</f>
        <v xml:space="preserve"> </v>
      </c>
      <c r="E305" s="199" t="s">
        <v>375</v>
      </c>
      <c r="F305" s="47" t="str">
        <f>IF(ISERROR(VLOOKUP(A305,Cal_Base!$A$11:$D$36,4,FALSE))," ",VLOOKUP(A305,Cal_Base!$A$11:$D$36,4,FALSE))</f>
        <v xml:space="preserve"> </v>
      </c>
      <c r="G305" s="106" t="str">
        <f t="shared" si="21"/>
        <v>新羽の日</v>
      </c>
      <c r="H305" s="106" t="str">
        <f t="shared" si="22"/>
        <v/>
      </c>
      <c r="I305" s="106" t="str">
        <f t="shared" si="25"/>
        <v>ダイニング28</v>
      </c>
      <c r="K305" s="48"/>
      <c r="L305" s="48"/>
      <c r="M305" s="48"/>
      <c r="N305" s="48"/>
      <c r="O305" s="48"/>
      <c r="P305" s="48"/>
      <c r="Q305" s="48"/>
      <c r="R305" s="49"/>
      <c r="S305" s="48"/>
      <c r="T305" s="100"/>
      <c r="U305" s="48"/>
      <c r="V305" s="48" t="s">
        <v>387</v>
      </c>
    </row>
    <row r="306" spans="1:22">
      <c r="A306" s="45">
        <f t="shared" si="24"/>
        <v>43859</v>
      </c>
      <c r="B306" s="46">
        <f t="shared" si="23"/>
        <v>43859</v>
      </c>
      <c r="C306" s="47" t="str">
        <f>VLOOKUP(WEEKDAY(B306,1),Cal_Base!$A$2:$B$8,2)</f>
        <v>水</v>
      </c>
      <c r="D306" s="202" t="str">
        <f>IF(ISERROR(VLOOKUP(A306,Cal_Base!$A$11:$D$36,2,FALSE))," ",VLOOKUP(A306,Cal_Base!$A$11:$D$36,2,FALSE))</f>
        <v xml:space="preserve"> </v>
      </c>
      <c r="E306" s="199" t="str">
        <f>IF(ISERROR(VLOOKUP(A306,Cal_Base!$A$11:$D$36,3,FALSE))," ",VLOOKUP(A306,Cal_Base!$A$11:$D$36,3,FALSE))</f>
        <v xml:space="preserve"> </v>
      </c>
      <c r="F306" s="47" t="str">
        <f>IF(ISERROR(VLOOKUP(A306,Cal_Base!$A$11:$D$36,4,FALSE))," ",VLOOKUP(A306,Cal_Base!$A$11:$D$36,4,FALSE))</f>
        <v xml:space="preserve"> </v>
      </c>
      <c r="G306" s="106" t="str">
        <f t="shared" si="21"/>
        <v/>
      </c>
      <c r="H306" s="106" t="str">
        <f t="shared" si="22"/>
        <v/>
      </c>
      <c r="I306" s="106" t="str">
        <f t="shared" si="25"/>
        <v/>
      </c>
      <c r="K306" s="48"/>
      <c r="L306" s="48"/>
      <c r="M306" s="48"/>
      <c r="N306" s="48"/>
      <c r="O306" s="48"/>
      <c r="P306" s="48"/>
      <c r="Q306" s="48"/>
      <c r="R306" s="49"/>
      <c r="S306" s="48"/>
      <c r="T306" s="100"/>
      <c r="U306" s="48"/>
      <c r="V306" s="48"/>
    </row>
    <row r="307" spans="1:22">
      <c r="A307" s="45">
        <f t="shared" si="24"/>
        <v>43860</v>
      </c>
      <c r="B307" s="46">
        <f t="shared" si="23"/>
        <v>43860</v>
      </c>
      <c r="C307" s="47" t="str">
        <f>VLOOKUP(WEEKDAY(B307,1),Cal_Base!$A$2:$B$8,2)</f>
        <v>木</v>
      </c>
      <c r="D307" s="202" t="str">
        <f>IF(ISERROR(VLOOKUP(A307,Cal_Base!$A$11:$D$36,2,FALSE))," ",VLOOKUP(A307,Cal_Base!$A$11:$D$36,2,FALSE))</f>
        <v xml:space="preserve"> </v>
      </c>
      <c r="E307" s="199" t="str">
        <f>IF(ISERROR(VLOOKUP(A307,Cal_Base!$A$11:$D$36,3,FALSE))," ",VLOOKUP(A307,Cal_Base!$A$11:$D$36,3,FALSE))</f>
        <v xml:space="preserve"> </v>
      </c>
      <c r="F307" s="47" t="str">
        <f>IF(ISERROR(VLOOKUP(A307,Cal_Base!$A$11:$D$36,4,FALSE))," ",VLOOKUP(A307,Cal_Base!$A$11:$D$36,4,FALSE))</f>
        <v xml:space="preserve"> </v>
      </c>
      <c r="G307" s="106" t="str">
        <f t="shared" si="21"/>
        <v/>
      </c>
      <c r="H307" s="106" t="str">
        <f t="shared" si="22"/>
        <v/>
      </c>
      <c r="I307" s="106" t="str">
        <f t="shared" si="25"/>
        <v/>
      </c>
      <c r="K307" s="48"/>
      <c r="L307" s="48"/>
      <c r="M307" s="48"/>
      <c r="N307" s="48"/>
      <c r="O307" s="48"/>
      <c r="P307" s="48"/>
      <c r="Q307" s="48"/>
      <c r="R307" s="49"/>
      <c r="S307" s="48"/>
      <c r="T307" s="100"/>
      <c r="U307" s="48"/>
      <c r="V307" s="48"/>
    </row>
    <row r="308" spans="1:22" ht="22.5">
      <c r="A308" s="45">
        <f t="shared" si="24"/>
        <v>43861</v>
      </c>
      <c r="B308" s="46">
        <f t="shared" si="23"/>
        <v>43861</v>
      </c>
      <c r="C308" s="47" t="str">
        <f>VLOOKUP(WEEKDAY(B308,1),Cal_Base!$A$2:$B$8,2)</f>
        <v>金</v>
      </c>
      <c r="D308" s="202" t="str">
        <f>IF(ISERROR(VLOOKUP(A308,Cal_Base!$A$11:$D$36,2,FALSE))," ",VLOOKUP(A308,Cal_Base!$A$11:$D$36,2,FALSE))</f>
        <v xml:space="preserve"> </v>
      </c>
      <c r="E308" s="199" t="str">
        <f>IF(ISERROR(VLOOKUP(A308,Cal_Base!$A$11:$D$36,3,FALSE))," ",VLOOKUP(A308,Cal_Base!$A$11:$D$36,3,FALSE))</f>
        <v xml:space="preserve"> </v>
      </c>
      <c r="F308" s="47" t="str">
        <f>IF(ISERROR(VLOOKUP(A308,Cal_Base!$A$11:$D$36,4,FALSE))," ",VLOOKUP(A308,Cal_Base!$A$11:$D$36,4,FALSE))</f>
        <v xml:space="preserve"> </v>
      </c>
      <c r="G308" s="106" t="str">
        <f t="shared" si="21"/>
        <v/>
      </c>
      <c r="H308" s="106" t="str">
        <f t="shared" si="22"/>
        <v/>
      </c>
      <c r="I308" s="106" t="str">
        <f t="shared" si="25"/>
        <v>第四回新羽小中合同学校運営協議会(仮)</v>
      </c>
      <c r="K308" s="48"/>
      <c r="L308" s="48"/>
      <c r="M308" s="48"/>
      <c r="N308" s="48"/>
      <c r="O308" s="48"/>
      <c r="P308" s="48"/>
      <c r="Q308" s="48"/>
      <c r="R308" s="49" t="s">
        <v>417</v>
      </c>
      <c r="S308" s="48"/>
      <c r="T308" s="100"/>
      <c r="U308" s="48"/>
      <c r="V308" s="48"/>
    </row>
    <row r="309" spans="1:22" ht="56.25">
      <c r="A309" s="45">
        <f t="shared" si="24"/>
        <v>43862</v>
      </c>
      <c r="B309" s="46">
        <f t="shared" si="23"/>
        <v>43862</v>
      </c>
      <c r="C309" s="47" t="str">
        <f>VLOOKUP(WEEKDAY(B309,1),Cal_Base!$A$2:$B$8,2)</f>
        <v>土</v>
      </c>
      <c r="D309" s="202" t="str">
        <f>IF(ISERROR(VLOOKUP(A309,Cal_Base!$A$11:$D$36,2,FALSE))," ",VLOOKUP(A309,Cal_Base!$A$11:$D$36,2,FALSE))</f>
        <v xml:space="preserve"> </v>
      </c>
      <c r="E309" s="199" t="str">
        <f>IF(ISERROR(VLOOKUP(A309,Cal_Base!$A$11:$D$36,3,FALSE))," ",VLOOKUP(A309,Cal_Base!$A$11:$D$36,3,FALSE))</f>
        <v xml:space="preserve"> </v>
      </c>
      <c r="F309" s="47" t="str">
        <f>IF(ISERROR(VLOOKUP(A309,Cal_Base!$A$11:$D$36,4,FALSE))," ",VLOOKUP(A309,Cal_Base!$A$11:$D$36,4,FALSE))</f>
        <v xml:space="preserve"> </v>
      </c>
      <c r="G309" s="106" t="str">
        <f t="shared" si="21"/>
        <v xml:space="preserve">南,大竹,中央,中之久保,自治会,北新羽役員会
節分祭(北杉山)
</v>
      </c>
      <c r="H309" s="106" t="str">
        <f t="shared" si="22"/>
        <v/>
      </c>
      <c r="I309" s="106" t="str">
        <f t="shared" si="25"/>
        <v/>
      </c>
      <c r="K309" s="48"/>
      <c r="L309" s="48" t="s">
        <v>406</v>
      </c>
      <c r="M309" s="48"/>
      <c r="N309" s="48"/>
      <c r="O309" s="48"/>
      <c r="P309" s="48"/>
      <c r="Q309" s="48"/>
      <c r="R309" s="49"/>
      <c r="S309" s="48"/>
      <c r="T309" s="100"/>
      <c r="U309" s="48"/>
      <c r="V309" s="48"/>
    </row>
    <row r="310" spans="1:22" ht="45">
      <c r="A310" s="45">
        <f t="shared" si="24"/>
        <v>43863</v>
      </c>
      <c r="B310" s="46">
        <f t="shared" si="23"/>
        <v>43863</v>
      </c>
      <c r="C310" s="47" t="str">
        <f>VLOOKUP(WEEKDAY(B310,1),Cal_Base!$A$2:$B$8,2)</f>
        <v>日</v>
      </c>
      <c r="D310" s="202" t="str">
        <f>IF(ISERROR(VLOOKUP(A310,Cal_Base!$A$11:$D$36,2,FALSE))," ",VLOOKUP(A310,Cal_Base!$A$11:$D$36,2,FALSE))</f>
        <v xml:space="preserve"> </v>
      </c>
      <c r="E310" s="199" t="str">
        <f>IF(ISERROR(VLOOKUP(A310,Cal_Base!$A$11:$D$36,3,FALSE))," ",VLOOKUP(A310,Cal_Base!$A$11:$D$36,3,FALSE))</f>
        <v xml:space="preserve"> </v>
      </c>
      <c r="F310" s="47" t="str">
        <f>IF(ISERROR(VLOOKUP(A310,Cal_Base!$A$11:$D$36,4,FALSE))," ",VLOOKUP(A310,Cal_Base!$A$11:$D$36,4,FALSE))</f>
        <v xml:space="preserve"> </v>
      </c>
      <c r="G310" s="106" t="str">
        <f t="shared" si="21"/>
        <v>節分祭(北杉山)</v>
      </c>
      <c r="H310" s="106" t="str">
        <f t="shared" si="22"/>
        <v xml:space="preserve">神奈川県スポ進大会
第42回少年少女スポーツ大会講習(小学校)
</v>
      </c>
      <c r="I310" s="106" t="str">
        <f t="shared" si="25"/>
        <v/>
      </c>
      <c r="K310" s="48"/>
      <c r="L310" s="48" t="s">
        <v>415</v>
      </c>
      <c r="M310" s="48"/>
      <c r="N310" s="48"/>
      <c r="O310" s="48" t="s">
        <v>642</v>
      </c>
      <c r="P310" s="48"/>
      <c r="Q310" s="48"/>
      <c r="R310" s="49"/>
      <c r="S310" s="48"/>
      <c r="T310" s="100"/>
      <c r="U310" s="48"/>
      <c r="V310" s="48"/>
    </row>
    <row r="311" spans="1:22">
      <c r="A311" s="45">
        <f t="shared" si="24"/>
        <v>43864</v>
      </c>
      <c r="B311" s="46">
        <f t="shared" si="23"/>
        <v>43864</v>
      </c>
      <c r="C311" s="47" t="str">
        <f>VLOOKUP(WEEKDAY(B311,1),Cal_Base!$A$2:$B$8,2)</f>
        <v>月</v>
      </c>
      <c r="D311" s="202" t="str">
        <f>IF(ISERROR(VLOOKUP(A311,Cal_Base!$A$11:$D$36,2,FALSE))," ",VLOOKUP(A311,Cal_Base!$A$11:$D$36,2,FALSE))</f>
        <v xml:space="preserve"> </v>
      </c>
      <c r="E311" s="199" t="str">
        <f>IF(ISERROR(VLOOKUP(A311,Cal_Base!$A$11:$D$36,3,FALSE))," ",VLOOKUP(A311,Cal_Base!$A$11:$D$36,3,FALSE))</f>
        <v xml:space="preserve"> </v>
      </c>
      <c r="F311" s="47" t="str">
        <f>IF(ISERROR(VLOOKUP(A311,Cal_Base!$A$11:$D$36,4,FALSE))," ",VLOOKUP(A311,Cal_Base!$A$11:$D$36,4,FALSE))</f>
        <v xml:space="preserve"> </v>
      </c>
      <c r="G311" s="106" t="str">
        <f t="shared" si="21"/>
        <v/>
      </c>
      <c r="H311" s="106" t="str">
        <f t="shared" si="22"/>
        <v/>
      </c>
      <c r="I311" s="106" t="str">
        <f t="shared" si="25"/>
        <v/>
      </c>
      <c r="K311" s="48"/>
      <c r="L311" s="48"/>
      <c r="M311" s="48"/>
      <c r="N311" s="48"/>
      <c r="O311" s="48"/>
      <c r="P311" s="48"/>
      <c r="Q311" s="48"/>
      <c r="R311" s="49"/>
      <c r="S311" s="48"/>
      <c r="T311" s="100"/>
      <c r="U311" s="48"/>
      <c r="V311" s="48"/>
    </row>
    <row r="312" spans="1:22">
      <c r="A312" s="45">
        <f t="shared" si="24"/>
        <v>43865</v>
      </c>
      <c r="B312" s="46">
        <f t="shared" si="23"/>
        <v>43865</v>
      </c>
      <c r="C312" s="47" t="str">
        <f>VLOOKUP(WEEKDAY(B312,1),Cal_Base!$A$2:$B$8,2)</f>
        <v>火</v>
      </c>
      <c r="D312" s="202" t="str">
        <f>IF(ISERROR(VLOOKUP(A312,Cal_Base!$A$11:$D$36,2,FALSE))," ",VLOOKUP(A312,Cal_Base!$A$11:$D$36,2,FALSE))</f>
        <v xml:space="preserve"> </v>
      </c>
      <c r="E312" s="199" t="str">
        <f>IF(ISERROR(VLOOKUP(A312,Cal_Base!$A$11:$D$36,3,FALSE))," ",VLOOKUP(A312,Cal_Base!$A$11:$D$36,3,FALSE))</f>
        <v xml:space="preserve"> </v>
      </c>
      <c r="F312" s="47" t="str">
        <f>IF(ISERROR(VLOOKUP(A312,Cal_Base!$A$11:$D$36,4,FALSE))," ",VLOOKUP(A312,Cal_Base!$A$11:$D$36,4,FALSE))</f>
        <v xml:space="preserve"> </v>
      </c>
      <c r="G312" s="106" t="str">
        <f t="shared" si="21"/>
        <v/>
      </c>
      <c r="H312" s="106" t="str">
        <f t="shared" si="22"/>
        <v/>
      </c>
      <c r="I312" s="106" t="str">
        <f t="shared" si="25"/>
        <v/>
      </c>
      <c r="K312" s="48"/>
      <c r="L312" s="48"/>
      <c r="M312" s="48"/>
      <c r="N312" s="48"/>
      <c r="O312" s="48"/>
      <c r="P312" s="48"/>
      <c r="Q312" s="48"/>
      <c r="R312" s="49"/>
      <c r="S312" s="48"/>
      <c r="T312" s="100"/>
      <c r="U312" s="48"/>
      <c r="V312" s="48"/>
    </row>
    <row r="313" spans="1:22" ht="33.75">
      <c r="A313" s="45">
        <f t="shared" si="24"/>
        <v>43866</v>
      </c>
      <c r="B313" s="46">
        <f t="shared" si="23"/>
        <v>43866</v>
      </c>
      <c r="C313" s="47" t="str">
        <f>VLOOKUP(WEEKDAY(B313,1),Cal_Base!$A$2:$B$8,2)</f>
        <v>水</v>
      </c>
      <c r="D313" s="202" t="str">
        <f>IF(ISERROR(VLOOKUP(A313,Cal_Base!$A$11:$D$36,2,FALSE))," ",VLOOKUP(A313,Cal_Base!$A$11:$D$36,2,FALSE))</f>
        <v xml:space="preserve"> </v>
      </c>
      <c r="E313" s="199" t="str">
        <f>IF(ISERROR(VLOOKUP(A313,Cal_Base!$A$11:$D$36,3,FALSE))," ",VLOOKUP(A313,Cal_Base!$A$11:$D$36,3,FALSE))</f>
        <v xml:space="preserve"> </v>
      </c>
      <c r="F313" s="47" t="str">
        <f>IF(ISERROR(VLOOKUP(A313,Cal_Base!$A$11:$D$36,4,FALSE))," ",VLOOKUP(A313,Cal_Base!$A$11:$D$36,4,FALSE))</f>
        <v xml:space="preserve"> </v>
      </c>
      <c r="G313" s="106" t="str">
        <f t="shared" si="21"/>
        <v/>
      </c>
      <c r="H313" s="106" t="str">
        <f t="shared" si="22"/>
        <v xml:space="preserve">横浜市スポーツ推進委員連絡協議会
</v>
      </c>
      <c r="I313" s="106" t="str">
        <f t="shared" si="25"/>
        <v/>
      </c>
      <c r="K313" s="48"/>
      <c r="L313" s="48"/>
      <c r="M313" s="48"/>
      <c r="N313" s="48"/>
      <c r="O313" s="48" t="s">
        <v>207</v>
      </c>
      <c r="P313" s="48"/>
      <c r="Q313" s="48"/>
      <c r="R313" s="49"/>
      <c r="S313" s="48"/>
      <c r="T313" s="100"/>
      <c r="U313" s="48"/>
      <c r="V313" s="48"/>
    </row>
    <row r="314" spans="1:22" ht="33.75">
      <c r="A314" s="45">
        <f t="shared" si="24"/>
        <v>43867</v>
      </c>
      <c r="B314" s="46">
        <f t="shared" si="23"/>
        <v>43867</v>
      </c>
      <c r="C314" s="47" t="str">
        <f>VLOOKUP(WEEKDAY(B314,1),Cal_Base!$A$2:$B$8,2)</f>
        <v>木</v>
      </c>
      <c r="D314" s="202" t="str">
        <f>IF(ISERROR(VLOOKUP(A314,Cal_Base!$A$11:$D$36,2,FALSE))," ",VLOOKUP(A314,Cal_Base!$A$11:$D$36,2,FALSE))</f>
        <v xml:space="preserve"> </v>
      </c>
      <c r="E314" s="199" t="str">
        <f>IF(ISERROR(VLOOKUP(A314,Cal_Base!$A$11:$D$36,3,FALSE))," ",VLOOKUP(A314,Cal_Base!$A$11:$D$36,3,FALSE))</f>
        <v xml:space="preserve"> </v>
      </c>
      <c r="F314" s="47" t="str">
        <f>IF(ISERROR(VLOOKUP(A314,Cal_Base!$A$11:$D$36,4,FALSE))," ",VLOOKUP(A314,Cal_Base!$A$11:$D$36,4,FALSE))</f>
        <v xml:space="preserve"> </v>
      </c>
      <c r="G314" s="106" t="str">
        <f t="shared" si="21"/>
        <v xml:space="preserve">新羽役員会
</v>
      </c>
      <c r="H314" s="106" t="str">
        <f t="shared" si="22"/>
        <v/>
      </c>
      <c r="I314" s="106" t="str">
        <f t="shared" si="25"/>
        <v xml:space="preserve">ひっとプランウォーキング
カフェ・ド・らんらん
</v>
      </c>
      <c r="K314" s="48"/>
      <c r="L314" s="48" t="s">
        <v>486</v>
      </c>
      <c r="M314" s="48"/>
      <c r="N314" s="48"/>
      <c r="O314" s="48"/>
      <c r="P314" s="48"/>
      <c r="Q314" s="48"/>
      <c r="R314" s="49"/>
      <c r="S314" s="48"/>
      <c r="T314" s="100"/>
      <c r="U314" s="48"/>
      <c r="V314" s="48" t="s">
        <v>633</v>
      </c>
    </row>
    <row r="315" spans="1:22" ht="22.5">
      <c r="A315" s="45">
        <f t="shared" si="24"/>
        <v>43868</v>
      </c>
      <c r="B315" s="46">
        <f t="shared" si="23"/>
        <v>43868</v>
      </c>
      <c r="C315" s="47" t="str">
        <f>VLOOKUP(WEEKDAY(B315,1),Cal_Base!$A$2:$B$8,2)</f>
        <v>金</v>
      </c>
      <c r="D315" s="202" t="str">
        <f>IF(ISERROR(VLOOKUP(A315,Cal_Base!$A$11:$D$36,2,FALSE))," ",VLOOKUP(A315,Cal_Base!$A$11:$D$36,2,FALSE))</f>
        <v xml:space="preserve"> </v>
      </c>
      <c r="E315" s="199" t="str">
        <f>IF(ISERROR(VLOOKUP(A315,Cal_Base!$A$11:$D$36,3,FALSE))," ",VLOOKUP(A315,Cal_Base!$A$11:$D$36,3,FALSE))</f>
        <v xml:space="preserve"> </v>
      </c>
      <c r="F315" s="47" t="str">
        <f>IF(ISERROR(VLOOKUP(A315,Cal_Base!$A$11:$D$36,4,FALSE))," ",VLOOKUP(A315,Cal_Base!$A$11:$D$36,4,FALSE))</f>
        <v xml:space="preserve"> </v>
      </c>
      <c r="G315" s="106" t="str">
        <f t="shared" si="21"/>
        <v xml:space="preserve">新羽理事会
</v>
      </c>
      <c r="H315" s="106" t="str">
        <f t="shared" si="22"/>
        <v xml:space="preserve">定例消防団・分団長会議
</v>
      </c>
      <c r="I315" s="106" t="str">
        <f t="shared" si="25"/>
        <v/>
      </c>
      <c r="K315" s="48"/>
      <c r="L315" s="48" t="s">
        <v>211</v>
      </c>
      <c r="M315" s="48" t="s">
        <v>177</v>
      </c>
      <c r="N315" s="48"/>
      <c r="O315" s="48"/>
      <c r="P315" s="48"/>
      <c r="Q315" s="48"/>
      <c r="R315" s="49"/>
      <c r="S315" s="48"/>
      <c r="T315" s="100"/>
      <c r="U315" s="48"/>
      <c r="V315" s="48"/>
    </row>
    <row r="316" spans="1:22">
      <c r="A316" s="45">
        <f t="shared" si="24"/>
        <v>43869</v>
      </c>
      <c r="B316" s="46">
        <f t="shared" si="23"/>
        <v>43869</v>
      </c>
      <c r="C316" s="47" t="str">
        <f>VLOOKUP(WEEKDAY(B316,1),Cal_Base!$A$2:$B$8,2)</f>
        <v>土</v>
      </c>
      <c r="D316" s="202" t="str">
        <f>IF(ISERROR(VLOOKUP(A316,Cal_Base!$A$11:$D$36,2,FALSE))," ",VLOOKUP(A316,Cal_Base!$A$11:$D$36,2,FALSE))</f>
        <v xml:space="preserve"> </v>
      </c>
      <c r="E316" s="199" t="str">
        <f>IF(ISERROR(VLOOKUP(A316,Cal_Base!$A$11:$D$36,3,FALSE))," ",VLOOKUP(A316,Cal_Base!$A$11:$D$36,3,FALSE))</f>
        <v xml:space="preserve"> </v>
      </c>
      <c r="F316" s="47" t="str">
        <f>IF(ISERROR(VLOOKUP(A316,Cal_Base!$A$11:$D$36,4,FALSE))," ",VLOOKUP(A316,Cal_Base!$A$11:$D$36,4,FALSE))</f>
        <v xml:space="preserve"> </v>
      </c>
      <c r="G316" s="106" t="str">
        <f t="shared" si="21"/>
        <v/>
      </c>
      <c r="H316" s="106" t="str">
        <f t="shared" si="22"/>
        <v/>
      </c>
      <c r="I316" s="106" t="str">
        <f t="shared" si="25"/>
        <v/>
      </c>
      <c r="K316" s="48"/>
      <c r="L316" s="48"/>
      <c r="M316" s="48"/>
      <c r="N316" s="48"/>
      <c r="O316" s="48"/>
      <c r="P316" s="48"/>
      <c r="Q316" s="48"/>
      <c r="R316" s="49"/>
      <c r="S316" s="48"/>
      <c r="T316" s="100"/>
      <c r="U316" s="48"/>
      <c r="V316" s="48"/>
    </row>
    <row r="317" spans="1:22" ht="33.75">
      <c r="A317" s="45">
        <f t="shared" si="24"/>
        <v>43870</v>
      </c>
      <c r="B317" s="46">
        <f t="shared" si="23"/>
        <v>43870</v>
      </c>
      <c r="C317" s="47" t="str">
        <f>VLOOKUP(WEEKDAY(B317,1),Cal_Base!$A$2:$B$8,2)</f>
        <v>日</v>
      </c>
      <c r="D317" s="202" t="str">
        <f>IF(ISERROR(VLOOKUP(A317,Cal_Base!$A$11:$D$36,2,FALSE))," ",VLOOKUP(A317,Cal_Base!$A$11:$D$36,2,FALSE))</f>
        <v xml:space="preserve"> </v>
      </c>
      <c r="E317" s="199" t="str">
        <f>IF(ISERROR(VLOOKUP(A317,Cal_Base!$A$11:$D$36,3,FALSE))," ",VLOOKUP(A317,Cal_Base!$A$11:$D$36,3,FALSE))</f>
        <v xml:space="preserve"> </v>
      </c>
      <c r="F317" s="47" t="str">
        <f>IF(ISERROR(VLOOKUP(A317,Cal_Base!$A$11:$D$36,4,FALSE))," ",VLOOKUP(A317,Cal_Base!$A$11:$D$36,4,FALSE))</f>
        <v xml:space="preserve"> </v>
      </c>
      <c r="G317" s="106" t="str">
        <f t="shared" si="21"/>
        <v/>
      </c>
      <c r="H317" s="106" t="str">
        <f t="shared" si="22"/>
        <v xml:space="preserve">第42回新羽地区少年少女スポーツ大会
</v>
      </c>
      <c r="I317" s="106" t="str">
        <f t="shared" si="25"/>
        <v/>
      </c>
      <c r="K317" s="48"/>
      <c r="L317" s="48"/>
      <c r="M317" s="48"/>
      <c r="N317" s="48"/>
      <c r="O317" s="48" t="s">
        <v>218</v>
      </c>
      <c r="P317" s="48"/>
      <c r="Q317" s="48"/>
      <c r="R317" s="49"/>
      <c r="S317" s="48"/>
      <c r="T317" s="100"/>
      <c r="U317" s="48"/>
      <c r="V317" s="48"/>
    </row>
    <row r="318" spans="1:22" ht="22.5">
      <c r="A318" s="45">
        <f t="shared" si="24"/>
        <v>43871</v>
      </c>
      <c r="B318" s="46">
        <f t="shared" si="23"/>
        <v>43871</v>
      </c>
      <c r="C318" s="47" t="str">
        <f>VLOOKUP(WEEKDAY(B318,1),Cal_Base!$A$2:$B$8,2)</f>
        <v>月</v>
      </c>
      <c r="D318" s="202" t="str">
        <f>IF(ISERROR(VLOOKUP(A318,Cal_Base!$A$11:$D$36,2,FALSE))," ",VLOOKUP(A318,Cal_Base!$A$11:$D$36,2,FALSE))</f>
        <v xml:space="preserve"> </v>
      </c>
      <c r="E318" s="199" t="str">
        <f>IF(ISERROR(VLOOKUP(A318,Cal_Base!$A$11:$D$36,3,FALSE))," ",VLOOKUP(A318,Cal_Base!$A$11:$D$36,3,FALSE))</f>
        <v xml:space="preserve"> </v>
      </c>
      <c r="F318" s="47" t="str">
        <f>IF(ISERROR(VLOOKUP(A318,Cal_Base!$A$11:$D$36,4,FALSE))," ",VLOOKUP(A318,Cal_Base!$A$11:$D$36,4,FALSE))</f>
        <v xml:space="preserve"> </v>
      </c>
      <c r="G318" s="106" t="str">
        <f t="shared" si="21"/>
        <v/>
      </c>
      <c r="H318" s="106" t="str">
        <f t="shared" si="22"/>
        <v xml:space="preserve">区青指協会長会
</v>
      </c>
      <c r="I318" s="106" t="str">
        <f t="shared" si="25"/>
        <v/>
      </c>
      <c r="K318" s="48"/>
      <c r="L318" s="48"/>
      <c r="M318" s="48"/>
      <c r="N318" s="48"/>
      <c r="O318" s="48"/>
      <c r="P318" s="48" t="s">
        <v>361</v>
      </c>
      <c r="Q318" s="48"/>
      <c r="R318" s="49"/>
      <c r="S318" s="48"/>
      <c r="T318" s="100"/>
      <c r="U318" s="48"/>
      <c r="V318" s="48"/>
    </row>
    <row r="319" spans="1:22" ht="31.5">
      <c r="A319" s="45">
        <f t="shared" si="24"/>
        <v>43872</v>
      </c>
      <c r="B319" s="46">
        <f t="shared" si="23"/>
        <v>43872</v>
      </c>
      <c r="C319" s="47" t="str">
        <f>VLOOKUP(WEEKDAY(B319,1),Cal_Base!$A$2:$B$8,2)</f>
        <v>火</v>
      </c>
      <c r="D319" s="202" t="str">
        <f>IF(ISERROR(VLOOKUP(A319,Cal_Base!$A$11:$D$36,2,FALSE))," ",VLOOKUP(A319,Cal_Base!$A$11:$D$36,2,FALSE))</f>
        <v>祝</v>
      </c>
      <c r="E319" s="199" t="str">
        <f>IF(ISERROR(VLOOKUP(A319,Cal_Base!$A$11:$D$36,3,FALSE))," ",VLOOKUP(A319,Cal_Base!$A$11:$D$36,3,FALSE))</f>
        <v xml:space="preserve">建国記念の日
</v>
      </c>
      <c r="F319" s="47">
        <f>IF(ISERROR(VLOOKUP(A319,Cal_Base!$A$11:$D$36,4,FALSE))," ",VLOOKUP(A319,Cal_Base!$A$11:$D$36,4,FALSE))</f>
        <v>1</v>
      </c>
      <c r="G319" s="106" t="str">
        <f t="shared" si="21"/>
        <v xml:space="preserve">建国記念の日
</v>
      </c>
      <c r="H319" s="106" t="str">
        <f t="shared" si="22"/>
        <v/>
      </c>
      <c r="I319" s="106" t="str">
        <f t="shared" si="25"/>
        <v>たんぽぽにっぱ</v>
      </c>
      <c r="K319" s="48"/>
      <c r="L319" s="48"/>
      <c r="M319" s="48"/>
      <c r="N319" s="48"/>
      <c r="O319" s="48"/>
      <c r="P319" s="48"/>
      <c r="Q319" s="48"/>
      <c r="R319" s="49"/>
      <c r="S319" s="48"/>
      <c r="T319" s="100"/>
      <c r="U319" s="48"/>
      <c r="V319" s="48" t="s">
        <v>381</v>
      </c>
    </row>
    <row r="320" spans="1:22" ht="22.5">
      <c r="A320" s="45">
        <f t="shared" si="24"/>
        <v>43873</v>
      </c>
      <c r="B320" s="46">
        <f t="shared" si="23"/>
        <v>43873</v>
      </c>
      <c r="C320" s="47" t="str">
        <f>VLOOKUP(WEEKDAY(B320,1),Cal_Base!$A$2:$B$8,2)</f>
        <v>水</v>
      </c>
      <c r="D320" s="202" t="str">
        <f>IF(ISERROR(VLOOKUP(A320,Cal_Base!$A$11:$D$36,2,FALSE))," ",VLOOKUP(A320,Cal_Base!$A$11:$D$36,2,FALSE))</f>
        <v xml:space="preserve"> </v>
      </c>
      <c r="E320" s="199" t="str">
        <f>IF(ISERROR(VLOOKUP(A320,Cal_Base!$A$11:$D$36,3,FALSE))," ",VLOOKUP(A320,Cal_Base!$A$11:$D$36,3,FALSE))</f>
        <v xml:space="preserve"> </v>
      </c>
      <c r="F320" s="47" t="str">
        <f>IF(ISERROR(VLOOKUP(A320,Cal_Base!$A$11:$D$36,4,FALSE))," ",VLOOKUP(A320,Cal_Base!$A$11:$D$36,4,FALSE))</f>
        <v xml:space="preserve"> </v>
      </c>
      <c r="G320" s="106" t="str">
        <f t="shared" si="21"/>
        <v/>
      </c>
      <c r="H320" s="106" t="str">
        <f t="shared" si="22"/>
        <v xml:space="preserve">新羽青指協定例会
</v>
      </c>
      <c r="I320" s="106" t="str">
        <f t="shared" si="25"/>
        <v>新羽中学年末テスト</v>
      </c>
      <c r="K320" s="48"/>
      <c r="L320" s="48"/>
      <c r="M320" s="48"/>
      <c r="N320" s="48"/>
      <c r="O320" s="48"/>
      <c r="P320" s="48" t="s">
        <v>470</v>
      </c>
      <c r="Q320" s="48"/>
      <c r="R320" s="49"/>
      <c r="S320" s="48" t="s">
        <v>171</v>
      </c>
      <c r="T320" s="100"/>
      <c r="U320" s="48"/>
      <c r="V320" s="48"/>
    </row>
    <row r="321" spans="1:22" ht="22.5">
      <c r="A321" s="45">
        <f t="shared" si="24"/>
        <v>43874</v>
      </c>
      <c r="B321" s="46">
        <f t="shared" si="23"/>
        <v>43874</v>
      </c>
      <c r="C321" s="47" t="str">
        <f>VLOOKUP(WEEKDAY(B321,1),Cal_Base!$A$2:$B$8,2)</f>
        <v>木</v>
      </c>
      <c r="D321" s="202" t="str">
        <f>IF(ISERROR(VLOOKUP(A321,Cal_Base!$A$11:$D$36,2,FALSE))," ",VLOOKUP(A321,Cal_Base!$A$11:$D$36,2,FALSE))</f>
        <v xml:space="preserve"> </v>
      </c>
      <c r="E321" s="199" t="str">
        <f>IF(ISERROR(VLOOKUP(A321,Cal_Base!$A$11:$D$36,3,FALSE))," ",VLOOKUP(A321,Cal_Base!$A$11:$D$36,3,FALSE))</f>
        <v xml:space="preserve"> </v>
      </c>
      <c r="F321" s="47" t="str">
        <f>IF(ISERROR(VLOOKUP(A321,Cal_Base!$A$11:$D$36,4,FALSE))," ",VLOOKUP(A321,Cal_Base!$A$11:$D$36,4,FALSE))</f>
        <v xml:space="preserve"> </v>
      </c>
      <c r="G321" s="106" t="str">
        <f t="shared" si="21"/>
        <v xml:space="preserve">大新羽音頭練習
</v>
      </c>
      <c r="H321" s="106" t="str">
        <f t="shared" si="22"/>
        <v/>
      </c>
      <c r="I321" s="106" t="str">
        <f t="shared" si="25"/>
        <v xml:space="preserve">新羽中学年末テスト
</v>
      </c>
      <c r="K321" s="48"/>
      <c r="L321" s="48" t="s">
        <v>219</v>
      </c>
      <c r="M321" s="48"/>
      <c r="N321" s="48"/>
      <c r="O321" s="48"/>
      <c r="P321" s="48"/>
      <c r="Q321" s="48"/>
      <c r="R321" s="49"/>
      <c r="S321" s="48" t="s">
        <v>448</v>
      </c>
      <c r="T321" s="100"/>
      <c r="U321" s="48"/>
      <c r="V321" s="48"/>
    </row>
    <row r="322" spans="1:22" ht="22.5">
      <c r="A322" s="45">
        <f t="shared" si="24"/>
        <v>43875</v>
      </c>
      <c r="B322" s="46">
        <f t="shared" si="23"/>
        <v>43875</v>
      </c>
      <c r="C322" s="47" t="str">
        <f>VLOOKUP(WEEKDAY(B322,1),Cal_Base!$A$2:$B$8,2)</f>
        <v>金</v>
      </c>
      <c r="D322" s="202" t="str">
        <f>IF(ISERROR(VLOOKUP(A322,Cal_Base!$A$11:$D$36,2,FALSE))," ",VLOOKUP(A322,Cal_Base!$A$11:$D$36,2,FALSE))</f>
        <v xml:space="preserve"> </v>
      </c>
      <c r="E322" s="199" t="str">
        <f>IF(ISERROR(VLOOKUP(A322,Cal_Base!$A$11:$D$36,3,FALSE))," ",VLOOKUP(A322,Cal_Base!$A$11:$D$36,3,FALSE))</f>
        <v xml:space="preserve"> </v>
      </c>
      <c r="F322" s="47" t="str">
        <f>IF(ISERROR(VLOOKUP(A322,Cal_Base!$A$11:$D$36,4,FALSE))," ",VLOOKUP(A322,Cal_Base!$A$11:$D$36,4,FALSE))</f>
        <v xml:space="preserve"> </v>
      </c>
      <c r="G322" s="106" t="str">
        <f t="shared" si="21"/>
        <v/>
      </c>
      <c r="H322" s="106" t="str">
        <f t="shared" si="22"/>
        <v>区民生児童委員会長会</v>
      </c>
      <c r="I322" s="106" t="str">
        <f t="shared" si="25"/>
        <v xml:space="preserve">新羽中学年末テスト
</v>
      </c>
      <c r="K322" s="48"/>
      <c r="L322" s="48" t="s">
        <v>50</v>
      </c>
      <c r="M322" s="48"/>
      <c r="N322" s="48" t="s">
        <v>457</v>
      </c>
      <c r="O322" s="48"/>
      <c r="P322" s="48"/>
      <c r="Q322" s="48"/>
      <c r="R322" s="49"/>
      <c r="S322" s="48" t="s">
        <v>448</v>
      </c>
      <c r="T322" s="100"/>
      <c r="U322" s="48"/>
      <c r="V322" s="48"/>
    </row>
    <row r="323" spans="1:22">
      <c r="A323" s="45">
        <f t="shared" si="24"/>
        <v>43876</v>
      </c>
      <c r="B323" s="46">
        <f t="shared" si="23"/>
        <v>43876</v>
      </c>
      <c r="C323" s="47" t="str">
        <f>VLOOKUP(WEEKDAY(B323,1),Cal_Base!$A$2:$B$8,2)</f>
        <v>土</v>
      </c>
      <c r="D323" s="202" t="str">
        <f>IF(ISERROR(VLOOKUP(A323,Cal_Base!$A$11:$D$36,2,FALSE))," ",VLOOKUP(A323,Cal_Base!$A$11:$D$36,2,FALSE))</f>
        <v xml:space="preserve"> </v>
      </c>
      <c r="E323" s="199" t="str">
        <f>IF(ISERROR(VLOOKUP(A323,Cal_Base!$A$11:$D$36,3,FALSE))," ",VLOOKUP(A323,Cal_Base!$A$11:$D$36,3,FALSE))</f>
        <v xml:space="preserve"> </v>
      </c>
      <c r="F323" s="47" t="str">
        <f>IF(ISERROR(VLOOKUP(A323,Cal_Base!$A$11:$D$36,4,FALSE))," ",VLOOKUP(A323,Cal_Base!$A$11:$D$36,4,FALSE))</f>
        <v xml:space="preserve"> </v>
      </c>
      <c r="G323" s="106" t="str">
        <f t="shared" ref="G323:G368" si="26">IF(E323=" ",K323&amp;L323,E323&amp;K323&amp;L323)</f>
        <v/>
      </c>
      <c r="H323" s="106" t="str">
        <f t="shared" ref="H323:H368" si="27">M323&amp;N323&amp;O323&amp;P323&amp;Q323</f>
        <v/>
      </c>
      <c r="I323" s="106" t="str">
        <f t="shared" si="25"/>
        <v/>
      </c>
      <c r="K323" s="48"/>
      <c r="L323" s="48"/>
      <c r="M323" s="48"/>
      <c r="N323" s="48"/>
      <c r="O323" s="48"/>
      <c r="P323" s="48"/>
      <c r="Q323" s="48"/>
      <c r="R323" s="49"/>
      <c r="S323" s="48"/>
      <c r="T323" s="100"/>
      <c r="U323" s="48"/>
      <c r="V323" s="48"/>
    </row>
    <row r="324" spans="1:22">
      <c r="A324" s="45">
        <f t="shared" si="24"/>
        <v>43877</v>
      </c>
      <c r="B324" s="46">
        <f t="shared" ref="B324:B367" si="28">A324</f>
        <v>43877</v>
      </c>
      <c r="C324" s="47" t="str">
        <f>VLOOKUP(WEEKDAY(B324,1),Cal_Base!$A$2:$B$8,2)</f>
        <v>日</v>
      </c>
      <c r="D324" s="202" t="str">
        <f>IF(ISERROR(VLOOKUP(A324,Cal_Base!$A$11:$D$36,2,FALSE))," ",VLOOKUP(A324,Cal_Base!$A$11:$D$36,2,FALSE))</f>
        <v xml:space="preserve"> </v>
      </c>
      <c r="E324" s="199" t="str">
        <f>IF(ISERROR(VLOOKUP(A324,Cal_Base!$A$11:$D$36,3,FALSE))," ",VLOOKUP(A324,Cal_Base!$A$11:$D$36,3,FALSE))</f>
        <v xml:space="preserve"> </v>
      </c>
      <c r="F324" s="47" t="str">
        <f>IF(ISERROR(VLOOKUP(A324,Cal_Base!$A$11:$D$36,4,FALSE))," ",VLOOKUP(A324,Cal_Base!$A$11:$D$36,4,FALSE))</f>
        <v xml:space="preserve"> </v>
      </c>
      <c r="G324" s="106" t="str">
        <f t="shared" si="26"/>
        <v/>
      </c>
      <c r="H324" s="106" t="str">
        <f t="shared" si="27"/>
        <v/>
      </c>
      <c r="I324" s="106" t="str">
        <f t="shared" si="25"/>
        <v/>
      </c>
      <c r="K324" s="48"/>
      <c r="L324" s="48"/>
      <c r="M324" s="48"/>
      <c r="N324" s="48"/>
      <c r="O324" s="48"/>
      <c r="P324" s="48"/>
      <c r="Q324" s="48"/>
      <c r="R324" s="49"/>
      <c r="S324" s="48"/>
      <c r="T324" s="100"/>
      <c r="U324" s="48"/>
      <c r="V324" s="48"/>
    </row>
    <row r="325" spans="1:22">
      <c r="A325" s="45">
        <f t="shared" ref="A325:A367" si="29">A324+1</f>
        <v>43878</v>
      </c>
      <c r="B325" s="46">
        <f t="shared" si="28"/>
        <v>43878</v>
      </c>
      <c r="C325" s="47" t="str">
        <f>VLOOKUP(WEEKDAY(B325,1),Cal_Base!$A$2:$B$8,2)</f>
        <v>月</v>
      </c>
      <c r="D325" s="202" t="str">
        <f>IF(ISERROR(VLOOKUP(A325,Cal_Base!$A$11:$D$36,2,FALSE))," ",VLOOKUP(A325,Cal_Base!$A$11:$D$36,2,FALSE))</f>
        <v xml:space="preserve"> </v>
      </c>
      <c r="E325" s="199" t="str">
        <f>IF(ISERROR(VLOOKUP(A325,Cal_Base!$A$11:$D$36,3,FALSE))," ",VLOOKUP(A325,Cal_Base!$A$11:$D$36,3,FALSE))</f>
        <v xml:space="preserve"> </v>
      </c>
      <c r="F325" s="47" t="str">
        <f>IF(ISERROR(VLOOKUP(A325,Cal_Base!$A$11:$D$36,4,FALSE))," ",VLOOKUP(A325,Cal_Base!$A$11:$D$36,4,FALSE))</f>
        <v xml:space="preserve"> </v>
      </c>
      <c r="G325" s="106" t="str">
        <f t="shared" si="26"/>
        <v/>
      </c>
      <c r="H325" s="106" t="str">
        <f t="shared" si="27"/>
        <v/>
      </c>
      <c r="I325" s="106" t="str">
        <f t="shared" si="25"/>
        <v>たんぽぽきたにっぱ</v>
      </c>
      <c r="K325" s="48"/>
      <c r="L325" s="48"/>
      <c r="M325" s="48"/>
      <c r="N325" s="48"/>
      <c r="O325" s="48"/>
      <c r="P325" s="48"/>
      <c r="Q325" s="48"/>
      <c r="R325" s="49"/>
      <c r="S325" s="48"/>
      <c r="T325" s="100"/>
      <c r="U325" s="48"/>
      <c r="V325" s="48" t="s">
        <v>99</v>
      </c>
    </row>
    <row r="326" spans="1:22">
      <c r="A326" s="45">
        <f t="shared" si="29"/>
        <v>43879</v>
      </c>
      <c r="B326" s="46">
        <f t="shared" si="28"/>
        <v>43879</v>
      </c>
      <c r="C326" s="47" t="str">
        <f>VLOOKUP(WEEKDAY(B326,1),Cal_Base!$A$2:$B$8,2)</f>
        <v>火</v>
      </c>
      <c r="D326" s="202" t="str">
        <f>IF(ISERROR(VLOOKUP(A326,Cal_Base!$A$11:$D$36,2,FALSE))," ",VLOOKUP(A326,Cal_Base!$A$11:$D$36,2,FALSE))</f>
        <v xml:space="preserve"> </v>
      </c>
      <c r="E326" s="199" t="str">
        <f>IF(ISERROR(VLOOKUP(A326,Cal_Base!$A$11:$D$36,3,FALSE))," ",VLOOKUP(A326,Cal_Base!$A$11:$D$36,3,FALSE))</f>
        <v xml:space="preserve"> </v>
      </c>
      <c r="F326" s="47" t="str">
        <f>IF(ISERROR(VLOOKUP(A326,Cal_Base!$A$11:$D$36,4,FALSE))," ",VLOOKUP(A326,Cal_Base!$A$11:$D$36,4,FALSE))</f>
        <v xml:space="preserve"> </v>
      </c>
      <c r="G326" s="106" t="str">
        <f t="shared" si="26"/>
        <v/>
      </c>
      <c r="H326" s="106" t="str">
        <f t="shared" si="27"/>
        <v/>
      </c>
      <c r="I326" s="106" t="str">
        <f t="shared" si="25"/>
        <v>新田小学校づくり懇話会</v>
      </c>
      <c r="K326" s="48"/>
      <c r="L326" s="48"/>
      <c r="M326" s="48"/>
      <c r="N326" s="48"/>
      <c r="O326" s="48"/>
      <c r="P326" s="48"/>
      <c r="Q326" s="48"/>
      <c r="R326" s="49"/>
      <c r="S326" s="48"/>
      <c r="T326" s="100" t="s">
        <v>436</v>
      </c>
      <c r="U326" s="48"/>
      <c r="V326" s="48"/>
    </row>
    <row r="327" spans="1:22" ht="33.75">
      <c r="A327" s="45">
        <f t="shared" si="29"/>
        <v>43880</v>
      </c>
      <c r="B327" s="46">
        <f t="shared" si="28"/>
        <v>43880</v>
      </c>
      <c r="C327" s="47" t="str">
        <f>VLOOKUP(WEEKDAY(B327,1),Cal_Base!$A$2:$B$8,2)</f>
        <v>水</v>
      </c>
      <c r="D327" s="202" t="str">
        <f>IF(ISERROR(VLOOKUP(A327,Cal_Base!$A$11:$D$36,2,FALSE))," ",VLOOKUP(A327,Cal_Base!$A$11:$D$36,2,FALSE))</f>
        <v xml:space="preserve"> </v>
      </c>
      <c r="E327" s="199" t="str">
        <f>IF(ISERROR(VLOOKUP(A327,Cal_Base!$A$11:$D$36,3,FALSE))," ",VLOOKUP(A327,Cal_Base!$A$11:$D$36,3,FALSE))</f>
        <v xml:space="preserve"> </v>
      </c>
      <c r="F327" s="47" t="str">
        <f>IF(ISERROR(VLOOKUP(A327,Cal_Base!$A$11:$D$36,4,FALSE))," ",VLOOKUP(A327,Cal_Base!$A$11:$D$36,4,FALSE))</f>
        <v xml:space="preserve"> </v>
      </c>
      <c r="G327" s="106" t="str">
        <f t="shared" si="26"/>
        <v/>
      </c>
      <c r="H327" s="106" t="str">
        <f t="shared" si="27"/>
        <v xml:space="preserve">区スポ進委員会長会
区青指広報委員会
</v>
      </c>
      <c r="I327" s="106" t="str">
        <f t="shared" si="25"/>
        <v/>
      </c>
      <c r="K327" s="48"/>
      <c r="L327" s="48"/>
      <c r="M327" s="48"/>
      <c r="N327" s="48"/>
      <c r="O327" s="48" t="s">
        <v>367</v>
      </c>
      <c r="P327" s="48" t="s">
        <v>362</v>
      </c>
      <c r="Q327" s="48"/>
      <c r="R327" s="49"/>
      <c r="S327" s="48"/>
      <c r="T327" s="100"/>
      <c r="U327" s="48"/>
      <c r="V327" s="48"/>
    </row>
    <row r="328" spans="1:22" ht="33.75">
      <c r="A328" s="45">
        <f t="shared" si="29"/>
        <v>43881</v>
      </c>
      <c r="B328" s="46">
        <f t="shared" si="28"/>
        <v>43881</v>
      </c>
      <c r="C328" s="47" t="str">
        <f>VLOOKUP(WEEKDAY(B328,1),Cal_Base!$A$2:$B$8,2)</f>
        <v>木</v>
      </c>
      <c r="D328" s="202" t="str">
        <f>IF(ISERROR(VLOOKUP(A328,Cal_Base!$A$11:$D$36,2,FALSE))," ",VLOOKUP(A328,Cal_Base!$A$11:$D$36,2,FALSE))</f>
        <v xml:space="preserve"> </v>
      </c>
      <c r="E328" s="199" t="str">
        <f>IF(ISERROR(VLOOKUP(A328,Cal_Base!$A$11:$D$36,3,FALSE))," ",VLOOKUP(A328,Cal_Base!$A$11:$D$36,3,FALSE))</f>
        <v xml:space="preserve"> </v>
      </c>
      <c r="F328" s="47" t="str">
        <f>IF(ISERROR(VLOOKUP(A328,Cal_Base!$A$11:$D$36,4,FALSE))," ",VLOOKUP(A328,Cal_Base!$A$11:$D$36,4,FALSE))</f>
        <v xml:space="preserve"> </v>
      </c>
      <c r="G328" s="106" t="str">
        <f t="shared" si="26"/>
        <v/>
      </c>
      <c r="H328" s="106" t="str">
        <f t="shared" si="27"/>
        <v xml:space="preserve">主任児童連絡会さわやかスポーツ定例会
</v>
      </c>
      <c r="I328" s="106" t="str">
        <f t="shared" si="25"/>
        <v>新羽CP運営協議会(仮)</v>
      </c>
      <c r="K328" s="48"/>
      <c r="L328" s="48"/>
      <c r="M328" s="48"/>
      <c r="N328" s="48" t="s">
        <v>460</v>
      </c>
      <c r="O328" s="48" t="s">
        <v>217</v>
      </c>
      <c r="P328" s="48"/>
      <c r="Q328" s="48"/>
      <c r="R328" s="49"/>
      <c r="S328" s="48"/>
      <c r="T328" s="100"/>
      <c r="U328" s="48"/>
      <c r="V328" s="48" t="s">
        <v>397</v>
      </c>
    </row>
    <row r="329" spans="1:22" ht="33.75">
      <c r="A329" s="45">
        <f t="shared" si="29"/>
        <v>43882</v>
      </c>
      <c r="B329" s="46">
        <f t="shared" si="28"/>
        <v>43882</v>
      </c>
      <c r="C329" s="47" t="str">
        <f>VLOOKUP(WEEKDAY(B329,1),Cal_Base!$A$2:$B$8,2)</f>
        <v>金</v>
      </c>
      <c r="D329" s="202" t="str">
        <f>IF(ISERROR(VLOOKUP(A329,Cal_Base!$A$11:$D$36,2,FALSE))," ",VLOOKUP(A329,Cal_Base!$A$11:$D$36,2,FALSE))</f>
        <v xml:space="preserve"> </v>
      </c>
      <c r="E329" s="199" t="str">
        <f>IF(ISERROR(VLOOKUP(A329,Cal_Base!$A$11:$D$36,3,FALSE))," ",VLOOKUP(A329,Cal_Base!$A$11:$D$36,3,FALSE))</f>
        <v xml:space="preserve"> </v>
      </c>
      <c r="F329" s="47" t="str">
        <f>IF(ISERROR(VLOOKUP(A329,Cal_Base!$A$11:$D$36,4,FALSE))," ",VLOOKUP(A329,Cal_Base!$A$11:$D$36,4,FALSE))</f>
        <v xml:space="preserve"> </v>
      </c>
      <c r="G329" s="106" t="str">
        <f t="shared" si="26"/>
        <v/>
      </c>
      <c r="H329" s="106" t="str">
        <f t="shared" si="27"/>
        <v xml:space="preserve">地区民生児童委員定例会区青少年指導員研修会
</v>
      </c>
      <c r="I329" s="106" t="str">
        <f t="shared" si="25"/>
        <v/>
      </c>
      <c r="K329" s="48"/>
      <c r="L329" s="48"/>
      <c r="M329" s="48"/>
      <c r="N329" s="48" t="s">
        <v>455</v>
      </c>
      <c r="O329" s="48"/>
      <c r="P329" s="48" t="s">
        <v>366</v>
      </c>
      <c r="Q329" s="48"/>
      <c r="R329" s="49"/>
      <c r="S329" s="48"/>
      <c r="T329" s="100"/>
      <c r="U329" s="48"/>
      <c r="V329" s="48"/>
    </row>
    <row r="330" spans="1:22" ht="33.75">
      <c r="A330" s="45">
        <f t="shared" si="29"/>
        <v>43883</v>
      </c>
      <c r="B330" s="46">
        <f t="shared" si="28"/>
        <v>43883</v>
      </c>
      <c r="C330" s="47" t="str">
        <f>VLOOKUP(WEEKDAY(B330,1),Cal_Base!$A$2:$B$8,2)</f>
        <v>土</v>
      </c>
      <c r="D330" s="202" t="str">
        <f>IF(ISERROR(VLOOKUP(A330,Cal_Base!$A$11:$D$36,2,FALSE))," ",VLOOKUP(A330,Cal_Base!$A$11:$D$36,2,FALSE))</f>
        <v xml:space="preserve"> </v>
      </c>
      <c r="E330" s="199" t="str">
        <f>IF(ISERROR(VLOOKUP(A330,Cal_Base!$A$11:$D$36,3,FALSE))," ",VLOOKUP(A330,Cal_Base!$A$11:$D$36,3,FALSE))</f>
        <v xml:space="preserve"> </v>
      </c>
      <c r="F330" s="47" t="str">
        <f>IF(ISERROR(VLOOKUP(A330,Cal_Base!$A$11:$D$36,4,FALSE))," ",VLOOKUP(A330,Cal_Base!$A$11:$D$36,4,FALSE))</f>
        <v xml:space="preserve"> </v>
      </c>
      <c r="G330" s="106" t="str">
        <f t="shared" si="26"/>
        <v xml:space="preserve">連合町会長会議
</v>
      </c>
      <c r="H330" s="106" t="str">
        <f t="shared" si="27"/>
        <v xml:space="preserve">区スポーツシンポジウム
新羽スポ推企画委員会
</v>
      </c>
      <c r="I330" s="106" t="str">
        <f t="shared" si="25"/>
        <v/>
      </c>
      <c r="K330" s="48"/>
      <c r="L330" s="48" t="s">
        <v>225</v>
      </c>
      <c r="M330" s="48"/>
      <c r="N330" s="48"/>
      <c r="O330" s="48" t="s">
        <v>679</v>
      </c>
      <c r="P330" s="48"/>
      <c r="Q330" s="48"/>
      <c r="R330" s="49"/>
      <c r="S330" s="48"/>
      <c r="T330" s="100"/>
      <c r="U330" s="48"/>
      <c r="V330" s="48"/>
    </row>
    <row r="331" spans="1:22" ht="33.75">
      <c r="A331" s="45">
        <f t="shared" si="29"/>
        <v>43884</v>
      </c>
      <c r="B331" s="46">
        <f t="shared" si="28"/>
        <v>43884</v>
      </c>
      <c r="C331" s="47" t="str">
        <f>VLOOKUP(WEEKDAY(B331,1),Cal_Base!$A$2:$B$8,2)</f>
        <v>日</v>
      </c>
      <c r="D331" s="202" t="str">
        <f>IF(ISERROR(VLOOKUP(A331,Cal_Base!$A$11:$D$36,2,FALSE))," ",VLOOKUP(A331,Cal_Base!$A$11:$D$36,2,FALSE))</f>
        <v>祝</v>
      </c>
      <c r="E331" s="199" t="str">
        <f>IF(ISERROR(VLOOKUP(A331,Cal_Base!$A$11:$D$36,3,FALSE))," ",VLOOKUP(A331,Cal_Base!$A$11:$D$36,3,FALSE))</f>
        <v xml:space="preserve">天皇誕生日
</v>
      </c>
      <c r="F331" s="47">
        <f>IF(ISERROR(VLOOKUP(A331,Cal_Base!$A$11:$D$36,4,FALSE))," ",VLOOKUP(A331,Cal_Base!$A$11:$D$36,4,FALSE))</f>
        <v>1</v>
      </c>
      <c r="G331" s="106" t="str">
        <f t="shared" si="26"/>
        <v xml:space="preserve">天皇誕生日
クリキタ役員会
</v>
      </c>
      <c r="H331" s="106" t="str">
        <f t="shared" si="27"/>
        <v/>
      </c>
      <c r="I331" s="106" t="str">
        <f t="shared" si="25"/>
        <v/>
      </c>
      <c r="K331" s="48"/>
      <c r="L331" s="48" t="s">
        <v>226</v>
      </c>
      <c r="M331" s="48"/>
      <c r="N331" s="48"/>
      <c r="O331" s="48"/>
      <c r="P331" s="48"/>
      <c r="Q331" s="48"/>
      <c r="R331" s="49"/>
      <c r="S331" s="48"/>
      <c r="T331" s="100"/>
      <c r="U331" s="48"/>
      <c r="V331" s="48"/>
    </row>
    <row r="332" spans="1:22" ht="22.5">
      <c r="A332" s="45">
        <f t="shared" si="29"/>
        <v>43885</v>
      </c>
      <c r="B332" s="46">
        <f t="shared" si="28"/>
        <v>43885</v>
      </c>
      <c r="C332" s="47" t="str">
        <f>VLOOKUP(WEEKDAY(B332,1),Cal_Base!$A$2:$B$8,2)</f>
        <v>月</v>
      </c>
      <c r="D332" s="202" t="str">
        <f>IF(ISERROR(VLOOKUP(A332,Cal_Base!$A$11:$D$36,2,FALSE))," ",VLOOKUP(A332,Cal_Base!$A$11:$D$36,2,FALSE))</f>
        <v>祝</v>
      </c>
      <c r="E332" s="199" t="str">
        <f>IF(ISERROR(VLOOKUP(A332,Cal_Base!$A$11:$D$36,3,FALSE))," ",VLOOKUP(A332,Cal_Base!$A$11:$D$36,3,FALSE))</f>
        <v xml:space="preserve">（振替）
</v>
      </c>
      <c r="F332" s="47">
        <f>IF(ISERROR(VLOOKUP(A332,Cal_Base!$A$11:$D$36,4,FALSE))," ",VLOOKUP(A332,Cal_Base!$A$11:$D$36,4,FALSE))</f>
        <v>1</v>
      </c>
      <c r="G332" s="106" t="str">
        <f t="shared" si="26"/>
        <v xml:space="preserve">（振替）
</v>
      </c>
      <c r="H332" s="106" t="str">
        <f t="shared" si="27"/>
        <v/>
      </c>
      <c r="I332" s="106" t="str">
        <f t="shared" si="25"/>
        <v/>
      </c>
      <c r="K332" s="48"/>
      <c r="L332" s="48"/>
      <c r="M332" s="48"/>
      <c r="N332" s="48"/>
      <c r="O332" s="48"/>
      <c r="P332" s="48"/>
      <c r="Q332" s="48"/>
      <c r="R332" s="49"/>
      <c r="S332" s="48"/>
      <c r="T332" s="100"/>
      <c r="U332" s="48"/>
      <c r="V332" s="48"/>
    </row>
    <row r="333" spans="1:22">
      <c r="A333" s="45">
        <f t="shared" si="29"/>
        <v>43886</v>
      </c>
      <c r="B333" s="46">
        <f t="shared" si="28"/>
        <v>43886</v>
      </c>
      <c r="C333" s="47" t="str">
        <f>VLOOKUP(WEEKDAY(B333,1),Cal_Base!$A$2:$B$8,2)</f>
        <v>火</v>
      </c>
      <c r="D333" s="202" t="str">
        <f>IF(ISERROR(VLOOKUP(A333,Cal_Base!$A$11:$D$36,2,FALSE))," ",VLOOKUP(A333,Cal_Base!$A$11:$D$36,2,FALSE))</f>
        <v xml:space="preserve"> </v>
      </c>
      <c r="E333" s="199" t="str">
        <f>IF(ISERROR(VLOOKUP(A333,Cal_Base!$A$11:$D$36,3,FALSE))," ",VLOOKUP(A333,Cal_Base!$A$11:$D$36,3,FALSE))</f>
        <v xml:space="preserve"> </v>
      </c>
      <c r="F333" s="47" t="str">
        <f>IF(ISERROR(VLOOKUP(A333,Cal_Base!$A$11:$D$36,4,FALSE))," ",VLOOKUP(A333,Cal_Base!$A$11:$D$36,4,FALSE))</f>
        <v xml:space="preserve"> </v>
      </c>
      <c r="G333" s="106" t="str">
        <f t="shared" si="26"/>
        <v/>
      </c>
      <c r="H333" s="106" t="str">
        <f t="shared" si="27"/>
        <v/>
      </c>
      <c r="I333" s="106" t="str">
        <f t="shared" si="25"/>
        <v>たんぽぽにっぱ</v>
      </c>
      <c r="K333" s="48"/>
      <c r="L333" s="48"/>
      <c r="M333" s="48"/>
      <c r="N333" s="48"/>
      <c r="O333" s="48"/>
      <c r="P333" s="48"/>
      <c r="Q333" s="48"/>
      <c r="R333" s="49"/>
      <c r="S333" s="48"/>
      <c r="T333" s="100"/>
      <c r="U333" s="48"/>
      <c r="V333" s="48" t="s">
        <v>386</v>
      </c>
    </row>
    <row r="334" spans="1:22">
      <c r="A334" s="45">
        <f t="shared" si="29"/>
        <v>43887</v>
      </c>
      <c r="B334" s="46">
        <f t="shared" si="28"/>
        <v>43887</v>
      </c>
      <c r="C334" s="47" t="str">
        <f>VLOOKUP(WEEKDAY(B334,1),Cal_Base!$A$2:$B$8,2)</f>
        <v>水</v>
      </c>
      <c r="D334" s="202" t="str">
        <f>IF(ISERROR(VLOOKUP(A334,Cal_Base!$A$11:$D$36,2,FALSE))," ",VLOOKUP(A334,Cal_Base!$A$11:$D$36,2,FALSE))</f>
        <v xml:space="preserve"> </v>
      </c>
      <c r="E334" s="199" t="str">
        <f>IF(ISERROR(VLOOKUP(A334,Cal_Base!$A$11:$D$36,3,FALSE))," ",VLOOKUP(A334,Cal_Base!$A$11:$D$36,3,FALSE))</f>
        <v xml:space="preserve"> </v>
      </c>
      <c r="F334" s="47" t="str">
        <f>IF(ISERROR(VLOOKUP(A334,Cal_Base!$A$11:$D$36,4,FALSE))," ",VLOOKUP(A334,Cal_Base!$A$11:$D$36,4,FALSE))</f>
        <v xml:space="preserve"> </v>
      </c>
      <c r="G334" s="106" t="str">
        <f t="shared" si="26"/>
        <v/>
      </c>
      <c r="H334" s="106" t="str">
        <f t="shared" si="27"/>
        <v/>
      </c>
      <c r="I334" s="106" t="str">
        <f t="shared" si="25"/>
        <v/>
      </c>
      <c r="K334" s="48"/>
      <c r="L334" s="48"/>
      <c r="M334" s="48"/>
      <c r="N334" s="48"/>
      <c r="O334" s="48"/>
      <c r="P334" s="48"/>
      <c r="Q334" s="48"/>
      <c r="R334" s="49"/>
      <c r="S334" s="48"/>
      <c r="T334" s="100"/>
      <c r="U334" s="48"/>
      <c r="V334" s="48"/>
    </row>
    <row r="335" spans="1:22">
      <c r="A335" s="45">
        <f t="shared" si="29"/>
        <v>43888</v>
      </c>
      <c r="B335" s="46">
        <f t="shared" si="28"/>
        <v>43888</v>
      </c>
      <c r="C335" s="47" t="str">
        <f>VLOOKUP(WEEKDAY(B335,1),Cal_Base!$A$2:$B$8,2)</f>
        <v>木</v>
      </c>
      <c r="D335" s="202" t="str">
        <f>IF(ISERROR(VLOOKUP(A335,Cal_Base!$A$11:$D$36,2,FALSE))," ",VLOOKUP(A335,Cal_Base!$A$11:$D$36,2,FALSE))</f>
        <v xml:space="preserve"> </v>
      </c>
      <c r="E335" s="199" t="str">
        <f>IF(ISERROR(VLOOKUP(A335,Cal_Base!$A$11:$D$36,3,FALSE))," ",VLOOKUP(A335,Cal_Base!$A$11:$D$36,3,FALSE))</f>
        <v xml:space="preserve"> </v>
      </c>
      <c r="F335" s="47" t="str">
        <f>IF(ISERROR(VLOOKUP(A335,Cal_Base!$A$11:$D$36,4,FALSE))," ",VLOOKUP(A335,Cal_Base!$A$11:$D$36,4,FALSE))</f>
        <v xml:space="preserve"> </v>
      </c>
      <c r="G335" s="106" t="str">
        <f t="shared" si="26"/>
        <v/>
      </c>
      <c r="H335" s="106" t="str">
        <f t="shared" si="27"/>
        <v/>
      </c>
      <c r="I335" s="106" t="str">
        <f t="shared" si="25"/>
        <v/>
      </c>
      <c r="K335" s="48"/>
      <c r="L335" s="48"/>
      <c r="M335" s="48"/>
      <c r="N335" s="48"/>
      <c r="O335" s="48"/>
      <c r="P335" s="48"/>
      <c r="Q335" s="48"/>
      <c r="R335" s="49"/>
      <c r="S335" s="48"/>
      <c r="T335" s="100"/>
      <c r="U335" s="48"/>
      <c r="V335" s="48"/>
    </row>
    <row r="336" spans="1:22" ht="33.75">
      <c r="A336" s="45">
        <f t="shared" si="29"/>
        <v>43889</v>
      </c>
      <c r="B336" s="46">
        <f t="shared" si="28"/>
        <v>43889</v>
      </c>
      <c r="C336" s="47" t="str">
        <f>VLOOKUP(WEEKDAY(B336,1),Cal_Base!$A$2:$B$8,2)</f>
        <v>金</v>
      </c>
      <c r="D336" s="202" t="str">
        <f>IF(ISERROR(VLOOKUP(A336,Cal_Base!$A$11:$D$36,2,FALSE))," ",VLOOKUP(A336,Cal_Base!$A$11:$D$36,2,FALSE))</f>
        <v xml:space="preserve"> </v>
      </c>
      <c r="E336" s="199" t="s">
        <v>375</v>
      </c>
      <c r="F336" s="47" t="str">
        <f>IF(ISERROR(VLOOKUP(A336,Cal_Base!$A$11:$D$36,4,FALSE))," ",VLOOKUP(A336,Cal_Base!$A$11:$D$36,4,FALSE))</f>
        <v xml:space="preserve"> </v>
      </c>
      <c r="G336" s="106" t="str">
        <f t="shared" si="26"/>
        <v>新羽の日</v>
      </c>
      <c r="H336" s="106" t="str">
        <f t="shared" si="27"/>
        <v/>
      </c>
      <c r="I336" s="106" t="str">
        <f t="shared" si="25"/>
        <v xml:space="preserve">新田小授業参観・懇談会
ダイニング28
</v>
      </c>
      <c r="K336" s="48"/>
      <c r="L336" s="48"/>
      <c r="M336" s="48"/>
      <c r="N336" s="48"/>
      <c r="O336" s="48"/>
      <c r="P336" s="48"/>
      <c r="Q336" s="48"/>
      <c r="R336" s="49"/>
      <c r="S336" s="48"/>
      <c r="T336" s="100" t="s">
        <v>581</v>
      </c>
      <c r="U336" s="48"/>
      <c r="V336" s="48" t="s">
        <v>567</v>
      </c>
    </row>
    <row r="337" spans="1:22">
      <c r="A337" s="45">
        <f t="shared" si="29"/>
        <v>43890</v>
      </c>
      <c r="B337" s="46">
        <f t="shared" si="28"/>
        <v>43890</v>
      </c>
      <c r="C337" s="47" t="str">
        <f>VLOOKUP(WEEKDAY(B337,1),Cal_Base!$A$2:$B$8,2)</f>
        <v>土</v>
      </c>
      <c r="D337" s="202" t="str">
        <f>IF(ISERROR(VLOOKUP(A337,Cal_Base!$A$11:$D$36,2,FALSE))," ",VLOOKUP(A337,Cal_Base!$A$11:$D$36,2,FALSE))</f>
        <v xml:space="preserve"> </v>
      </c>
      <c r="E337" s="199" t="str">
        <f>IF(ISERROR(VLOOKUP(A337,Cal_Base!$A$11:$D$36,3,FALSE))," ",VLOOKUP(A337,Cal_Base!$A$11:$D$36,3,FALSE))</f>
        <v xml:space="preserve"> </v>
      </c>
      <c r="F337" s="47" t="str">
        <f>IF(ISERROR(VLOOKUP(A337,Cal_Base!$A$11:$D$36,4,FALSE))," ",VLOOKUP(A337,Cal_Base!$A$11:$D$36,4,FALSE))</f>
        <v xml:space="preserve"> </v>
      </c>
      <c r="G337" s="106" t="str">
        <f t="shared" si="26"/>
        <v/>
      </c>
      <c r="H337" s="106" t="str">
        <f t="shared" si="27"/>
        <v/>
      </c>
      <c r="I337" s="106" t="str">
        <f t="shared" si="25"/>
        <v/>
      </c>
      <c r="K337" s="48"/>
      <c r="L337" s="48"/>
      <c r="M337" s="48"/>
      <c r="N337" s="48"/>
      <c r="O337" s="48"/>
      <c r="P337" s="48"/>
      <c r="Q337" s="48"/>
      <c r="R337" s="49"/>
      <c r="S337" s="48"/>
      <c r="T337" s="100"/>
      <c r="U337" s="48"/>
      <c r="V337" s="48"/>
    </row>
    <row r="338" spans="1:22" ht="33.75">
      <c r="A338" s="45">
        <f t="shared" si="29"/>
        <v>43891</v>
      </c>
      <c r="B338" s="46">
        <f t="shared" si="28"/>
        <v>43891</v>
      </c>
      <c r="C338" s="47" t="str">
        <f>VLOOKUP(WEEKDAY(B338,1),Cal_Base!$A$2:$B$8,2)</f>
        <v>日</v>
      </c>
      <c r="D338" s="202" t="str">
        <f>IF(ISERROR(VLOOKUP(A338,Cal_Base!$A$11:$D$36,2,FALSE))," ",VLOOKUP(A338,Cal_Base!$A$11:$D$36,2,FALSE))</f>
        <v xml:space="preserve"> </v>
      </c>
      <c r="E338" s="199" t="str">
        <f>IF(ISERROR(VLOOKUP(A338,Cal_Base!$A$11:$D$36,3,FALSE))," ",VLOOKUP(A338,Cal_Base!$A$11:$D$36,3,FALSE))</f>
        <v xml:space="preserve"> </v>
      </c>
      <c r="F338" s="47" t="str">
        <f>IF(ISERROR(VLOOKUP(A338,Cal_Base!$A$11:$D$36,4,FALSE))," ",VLOOKUP(A338,Cal_Base!$A$11:$D$36,4,FALSE))</f>
        <v xml:space="preserve"> </v>
      </c>
      <c r="G338" s="106" t="str">
        <f t="shared" si="26"/>
        <v>春の火災予防運動～7日</v>
      </c>
      <c r="H338" s="106" t="str">
        <f t="shared" si="27"/>
        <v xml:space="preserve">第33回港北区グラウンドゴルフ大会
</v>
      </c>
      <c r="I338" s="106" t="str">
        <f t="shared" si="25"/>
        <v/>
      </c>
      <c r="K338" s="48"/>
      <c r="L338" s="48" t="s">
        <v>164</v>
      </c>
      <c r="M338" s="48"/>
      <c r="N338" s="48"/>
      <c r="O338" s="48" t="s">
        <v>465</v>
      </c>
      <c r="P338" s="48"/>
      <c r="Q338" s="48"/>
      <c r="R338" s="49"/>
      <c r="S338" s="48"/>
      <c r="T338" s="100"/>
      <c r="U338" s="48"/>
      <c r="V338" s="48"/>
    </row>
    <row r="339" spans="1:22">
      <c r="A339" s="45">
        <f t="shared" si="29"/>
        <v>43892</v>
      </c>
      <c r="B339" s="46">
        <f t="shared" si="28"/>
        <v>43892</v>
      </c>
      <c r="C339" s="47" t="str">
        <f>VLOOKUP(WEEKDAY(B339,1),Cal_Base!$A$2:$B$8,2)</f>
        <v>月</v>
      </c>
      <c r="D339" s="202" t="str">
        <f>IF(ISERROR(VLOOKUP(A339,Cal_Base!$A$11:$D$36,2,FALSE))," ",VLOOKUP(A339,Cal_Base!$A$11:$D$36,2,FALSE))</f>
        <v xml:space="preserve"> </v>
      </c>
      <c r="E339" s="199" t="str">
        <f>IF(ISERROR(VLOOKUP(A339,Cal_Base!$A$11:$D$36,3,FALSE))," ",VLOOKUP(A339,Cal_Base!$A$11:$D$36,3,FALSE))</f>
        <v xml:space="preserve"> </v>
      </c>
      <c r="F339" s="47" t="str">
        <f>IF(ISERROR(VLOOKUP(A339,Cal_Base!$A$11:$D$36,4,FALSE))," ",VLOOKUP(A339,Cal_Base!$A$11:$D$36,4,FALSE))</f>
        <v xml:space="preserve"> </v>
      </c>
      <c r="G339" s="106" t="str">
        <f t="shared" si="26"/>
        <v/>
      </c>
      <c r="H339" s="106" t="str">
        <f t="shared" si="27"/>
        <v/>
      </c>
      <c r="I339" s="106" t="str">
        <f t="shared" si="25"/>
        <v/>
      </c>
      <c r="K339" s="48"/>
      <c r="L339" s="48"/>
      <c r="M339" s="48"/>
      <c r="N339" s="48"/>
      <c r="O339" s="48"/>
      <c r="P339" s="48"/>
      <c r="Q339" s="48"/>
      <c r="R339" s="49"/>
      <c r="S339" s="48"/>
      <c r="T339" s="100"/>
      <c r="U339" s="48"/>
      <c r="V339" s="48"/>
    </row>
    <row r="340" spans="1:22">
      <c r="A340" s="45">
        <f t="shared" si="29"/>
        <v>43893</v>
      </c>
      <c r="B340" s="46">
        <f t="shared" si="28"/>
        <v>43893</v>
      </c>
      <c r="C340" s="47" t="str">
        <f>VLOOKUP(WEEKDAY(B340,1),Cal_Base!$A$2:$B$8,2)</f>
        <v>火</v>
      </c>
      <c r="D340" s="202" t="str">
        <f>IF(ISERROR(VLOOKUP(A340,Cal_Base!$A$11:$D$36,2,FALSE))," ",VLOOKUP(A340,Cal_Base!$A$11:$D$36,2,FALSE))</f>
        <v xml:space="preserve"> </v>
      </c>
      <c r="E340" s="199" t="str">
        <f>IF(ISERROR(VLOOKUP(A340,Cal_Base!$A$11:$D$36,3,FALSE))," ",VLOOKUP(A340,Cal_Base!$A$11:$D$36,3,FALSE))</f>
        <v xml:space="preserve"> </v>
      </c>
      <c r="F340" s="47" t="str">
        <f>IF(ISERROR(VLOOKUP(A340,Cal_Base!$A$11:$D$36,4,FALSE))," ",VLOOKUP(A340,Cal_Base!$A$11:$D$36,4,FALSE))</f>
        <v xml:space="preserve"> </v>
      </c>
      <c r="G340" s="106" t="str">
        <f t="shared" si="26"/>
        <v/>
      </c>
      <c r="H340" s="106" t="str">
        <f t="shared" si="27"/>
        <v/>
      </c>
      <c r="I340" s="106" t="str">
        <f t="shared" si="25"/>
        <v/>
      </c>
      <c r="K340" s="48"/>
      <c r="L340" s="48"/>
      <c r="M340" s="48"/>
      <c r="N340" s="48"/>
      <c r="O340" s="48"/>
      <c r="P340" s="48"/>
      <c r="Q340" s="48"/>
      <c r="R340" s="49"/>
      <c r="S340" s="48"/>
      <c r="T340" s="100"/>
      <c r="U340" s="48"/>
      <c r="V340" s="48"/>
    </row>
    <row r="341" spans="1:22" ht="29.25">
      <c r="A341" s="45">
        <f t="shared" si="29"/>
        <v>43894</v>
      </c>
      <c r="B341" s="46">
        <f t="shared" si="28"/>
        <v>43894</v>
      </c>
      <c r="C341" s="47" t="str">
        <f>VLOOKUP(WEEKDAY(B341,1),Cal_Base!$A$2:$B$8,2)</f>
        <v>水</v>
      </c>
      <c r="D341" s="202" t="str">
        <f>IF(ISERROR(VLOOKUP(A341,Cal_Base!$A$11:$D$36,2,FALSE))," ",VLOOKUP(A341,Cal_Base!$A$11:$D$36,2,FALSE))</f>
        <v xml:space="preserve"> </v>
      </c>
      <c r="E341" s="199" t="str">
        <f>IF(ISERROR(VLOOKUP(A341,Cal_Base!$A$11:$D$36,3,FALSE))," ",VLOOKUP(A341,Cal_Base!$A$11:$D$36,3,FALSE))</f>
        <v xml:space="preserve"> </v>
      </c>
      <c r="F341" s="47" t="str">
        <f>IF(ISERROR(VLOOKUP(A341,Cal_Base!$A$11:$D$36,4,FALSE))," ",VLOOKUP(A341,Cal_Base!$A$11:$D$36,4,FALSE))</f>
        <v xml:space="preserve"> </v>
      </c>
      <c r="G341" s="106" t="str">
        <f t="shared" si="26"/>
        <v xml:space="preserve">新羽地港北港北区青指協定例会
</v>
      </c>
      <c r="H341" s="106" t="str">
        <f t="shared" si="27"/>
        <v>横浜市スポーツ推進委員連絡協議会</v>
      </c>
      <c r="I341" s="106" t="str">
        <f t="shared" si="25"/>
        <v/>
      </c>
      <c r="K341" s="48"/>
      <c r="L341" s="48" t="s">
        <v>222</v>
      </c>
      <c r="M341" s="48"/>
      <c r="N341" s="48"/>
      <c r="O341" s="48" t="s">
        <v>352</v>
      </c>
      <c r="P341" s="48"/>
      <c r="Q341" s="48"/>
      <c r="R341" s="49"/>
      <c r="S341" s="48"/>
      <c r="T341" s="100"/>
      <c r="U341" s="48"/>
      <c r="V341" s="48"/>
    </row>
    <row r="342" spans="1:22" ht="22.5">
      <c r="A342" s="45">
        <f t="shared" si="29"/>
        <v>43895</v>
      </c>
      <c r="B342" s="46">
        <f t="shared" si="28"/>
        <v>43895</v>
      </c>
      <c r="C342" s="47" t="str">
        <f>VLOOKUP(WEEKDAY(B342,1),Cal_Base!$A$2:$B$8,2)</f>
        <v>木</v>
      </c>
      <c r="D342" s="202" t="str">
        <f>IF(ISERROR(VLOOKUP(A342,Cal_Base!$A$11:$D$36,2,FALSE))," ",VLOOKUP(A342,Cal_Base!$A$11:$D$36,2,FALSE))</f>
        <v xml:space="preserve"> </v>
      </c>
      <c r="E342" s="199" t="str">
        <f>IF(ISERROR(VLOOKUP(A342,Cal_Base!$A$11:$D$36,3,FALSE))," ",VLOOKUP(A342,Cal_Base!$A$11:$D$36,3,FALSE))</f>
        <v xml:space="preserve"> </v>
      </c>
      <c r="F342" s="47" t="str">
        <f>IF(ISERROR(VLOOKUP(A342,Cal_Base!$A$11:$D$36,4,FALSE))," ",VLOOKUP(A342,Cal_Base!$A$11:$D$36,4,FALSE))</f>
        <v xml:space="preserve"> </v>
      </c>
      <c r="G342" s="106" t="str">
        <f t="shared" si="26"/>
        <v xml:space="preserve">新羽役員会
</v>
      </c>
      <c r="H342" s="106" t="str">
        <f t="shared" si="27"/>
        <v xml:space="preserve">定例消防団・分団長会議
</v>
      </c>
      <c r="I342" s="106" t="str">
        <f t="shared" si="25"/>
        <v>ひっとプランウォーキング</v>
      </c>
      <c r="K342" s="48"/>
      <c r="L342" s="48" t="s">
        <v>486</v>
      </c>
      <c r="M342" s="48" t="s">
        <v>358</v>
      </c>
      <c r="N342" s="48"/>
      <c r="O342" s="48"/>
      <c r="P342" s="48"/>
      <c r="Q342" s="48"/>
      <c r="R342" s="49"/>
      <c r="S342" s="48"/>
      <c r="T342" s="100"/>
      <c r="U342" s="48"/>
      <c r="V342" s="48" t="s">
        <v>372</v>
      </c>
    </row>
    <row r="343" spans="1:22" ht="22.5">
      <c r="A343" s="45">
        <f t="shared" si="29"/>
        <v>43896</v>
      </c>
      <c r="B343" s="46">
        <f t="shared" si="28"/>
        <v>43896</v>
      </c>
      <c r="C343" s="47" t="str">
        <f>VLOOKUP(WEEKDAY(B343,1),Cal_Base!$A$2:$B$8,2)</f>
        <v>金</v>
      </c>
      <c r="D343" s="202" t="str">
        <f>IF(ISERROR(VLOOKUP(A343,Cal_Base!$A$11:$D$36,2,FALSE))," ",VLOOKUP(A343,Cal_Base!$A$11:$D$36,2,FALSE))</f>
        <v xml:space="preserve"> </v>
      </c>
      <c r="E343" s="199" t="str">
        <f>IF(ISERROR(VLOOKUP(A343,Cal_Base!$A$11:$D$36,3,FALSE))," ",VLOOKUP(A343,Cal_Base!$A$11:$D$36,3,FALSE))</f>
        <v xml:space="preserve"> </v>
      </c>
      <c r="F343" s="47" t="str">
        <f>IF(ISERROR(VLOOKUP(A343,Cal_Base!$A$11:$D$36,4,FALSE))," ",VLOOKUP(A343,Cal_Base!$A$11:$D$36,4,FALSE))</f>
        <v xml:space="preserve"> </v>
      </c>
      <c r="G343" s="106" t="str">
        <f t="shared" si="26"/>
        <v xml:space="preserve">新羽理事会
</v>
      </c>
      <c r="H343" s="106" t="str">
        <f t="shared" si="27"/>
        <v/>
      </c>
      <c r="I343" s="106" t="str">
        <f t="shared" si="25"/>
        <v>カフェ・ド・らんらん</v>
      </c>
      <c r="K343" s="48"/>
      <c r="L343" s="48" t="s">
        <v>223</v>
      </c>
      <c r="M343" s="48"/>
      <c r="N343" s="48"/>
      <c r="O343" s="48"/>
      <c r="P343" s="48"/>
      <c r="Q343" s="48"/>
      <c r="R343" s="49"/>
      <c r="S343" s="48"/>
      <c r="T343" s="100"/>
      <c r="U343" s="48"/>
      <c r="V343" s="48" t="s">
        <v>389</v>
      </c>
    </row>
    <row r="344" spans="1:22" ht="33.75">
      <c r="A344" s="45">
        <f t="shared" si="29"/>
        <v>43897</v>
      </c>
      <c r="B344" s="46">
        <f t="shared" si="28"/>
        <v>43897</v>
      </c>
      <c r="C344" s="47" t="str">
        <f>VLOOKUP(WEEKDAY(B344,1),Cal_Base!$A$2:$B$8,2)</f>
        <v>土</v>
      </c>
      <c r="D344" s="202" t="str">
        <f>IF(ISERROR(VLOOKUP(A344,Cal_Base!$A$11:$D$36,2,FALSE))," ",VLOOKUP(A344,Cal_Base!$A$11:$D$36,2,FALSE))</f>
        <v xml:space="preserve"> </v>
      </c>
      <c r="E344" s="199" t="str">
        <f>IF(ISERROR(VLOOKUP(A344,Cal_Base!$A$11:$D$36,3,FALSE))," ",VLOOKUP(A344,Cal_Base!$A$11:$D$36,3,FALSE))</f>
        <v xml:space="preserve"> </v>
      </c>
      <c r="F344" s="47" t="str">
        <f>IF(ISERROR(VLOOKUP(A344,Cal_Base!$A$11:$D$36,4,FALSE))," ",VLOOKUP(A344,Cal_Base!$A$11:$D$36,4,FALSE))</f>
        <v xml:space="preserve"> </v>
      </c>
      <c r="G344" s="106" t="str">
        <f t="shared" si="26"/>
        <v xml:space="preserve">南,大竹,中央,中之久保,自治会,北新羽役員会
</v>
      </c>
      <c r="H344" s="106" t="str">
        <f t="shared" si="27"/>
        <v/>
      </c>
      <c r="I344" s="106" t="str">
        <f t="shared" si="25"/>
        <v/>
      </c>
      <c r="K344" s="48"/>
      <c r="L344" s="48" t="s">
        <v>224</v>
      </c>
      <c r="M344" s="48"/>
      <c r="N344" s="48"/>
      <c r="O344" s="48"/>
      <c r="P344" s="48"/>
      <c r="Q344" s="48"/>
      <c r="R344" s="49"/>
      <c r="S344" s="48"/>
      <c r="T344" s="100"/>
      <c r="U344" s="48"/>
      <c r="V344" s="48"/>
    </row>
    <row r="345" spans="1:22" ht="29.25">
      <c r="A345" s="45">
        <f t="shared" si="29"/>
        <v>43898</v>
      </c>
      <c r="B345" s="46">
        <f t="shared" si="28"/>
        <v>43898</v>
      </c>
      <c r="C345" s="47" t="str">
        <f>VLOOKUP(WEEKDAY(B345,1),Cal_Base!$A$2:$B$8,2)</f>
        <v>日</v>
      </c>
      <c r="D345" s="202" t="str">
        <f>IF(ISERROR(VLOOKUP(A345,Cal_Base!$A$11:$D$36,2,FALSE))," ",VLOOKUP(A345,Cal_Base!$A$11:$D$36,2,FALSE))</f>
        <v xml:space="preserve"> </v>
      </c>
      <c r="E345" s="199" t="str">
        <f>IF(ISERROR(VLOOKUP(A345,Cal_Base!$A$11:$D$36,3,FALSE))," ",VLOOKUP(A345,Cal_Base!$A$11:$D$36,3,FALSE))</f>
        <v xml:space="preserve"> </v>
      </c>
      <c r="F345" s="47" t="str">
        <f>IF(ISERROR(VLOOKUP(A345,Cal_Base!$A$11:$D$36,4,FALSE))," ",VLOOKUP(A345,Cal_Base!$A$11:$D$36,4,FALSE))</f>
        <v xml:space="preserve"> </v>
      </c>
      <c r="G345" s="106" t="str">
        <f t="shared" si="26"/>
        <v/>
      </c>
      <c r="H345" s="106" t="str">
        <f t="shared" si="27"/>
        <v xml:space="preserve">区グラウンドゴルフ大会予備日
</v>
      </c>
      <c r="I345" s="106" t="str">
        <f t="shared" si="25"/>
        <v/>
      </c>
      <c r="K345" s="48"/>
      <c r="L345" s="48"/>
      <c r="M345" s="48"/>
      <c r="N345" s="48"/>
      <c r="O345" s="48" t="s">
        <v>368</v>
      </c>
      <c r="P345" s="48"/>
      <c r="Q345" s="48"/>
      <c r="R345" s="49"/>
      <c r="S345" s="48"/>
      <c r="T345" s="100"/>
      <c r="U345" s="48"/>
      <c r="V345" s="48"/>
    </row>
    <row r="346" spans="1:22">
      <c r="A346" s="45">
        <f t="shared" si="29"/>
        <v>43899</v>
      </c>
      <c r="B346" s="46">
        <f t="shared" si="28"/>
        <v>43899</v>
      </c>
      <c r="C346" s="47" t="str">
        <f>VLOOKUP(WEEKDAY(B346,1),Cal_Base!$A$2:$B$8,2)</f>
        <v>月</v>
      </c>
      <c r="D346" s="202" t="str">
        <f>IF(ISERROR(VLOOKUP(A346,Cal_Base!$A$11:$D$36,2,FALSE))," ",VLOOKUP(A346,Cal_Base!$A$11:$D$36,2,FALSE))</f>
        <v xml:space="preserve"> </v>
      </c>
      <c r="E346" s="199" t="str">
        <f>IF(ISERROR(VLOOKUP(A346,Cal_Base!$A$11:$D$36,3,FALSE))," ",VLOOKUP(A346,Cal_Base!$A$11:$D$36,3,FALSE))</f>
        <v xml:space="preserve"> </v>
      </c>
      <c r="F346" s="47" t="str">
        <f>IF(ISERROR(VLOOKUP(A346,Cal_Base!$A$11:$D$36,4,FALSE))," ",VLOOKUP(A346,Cal_Base!$A$11:$D$36,4,FALSE))</f>
        <v xml:space="preserve"> </v>
      </c>
      <c r="G346" s="106" t="str">
        <f t="shared" si="26"/>
        <v/>
      </c>
      <c r="H346" s="106" t="str">
        <f t="shared" si="27"/>
        <v/>
      </c>
      <c r="I346" s="106" t="str">
        <f t="shared" si="25"/>
        <v/>
      </c>
      <c r="K346" s="48"/>
      <c r="L346" s="48"/>
      <c r="M346" s="48"/>
      <c r="N346" s="48"/>
      <c r="O346" s="48"/>
      <c r="P346" s="48"/>
      <c r="Q346" s="48"/>
      <c r="R346" s="49"/>
      <c r="S346" s="48"/>
      <c r="T346" s="100"/>
      <c r="U346" s="48"/>
      <c r="V346" s="48"/>
    </row>
    <row r="347" spans="1:22" ht="33.75">
      <c r="A347" s="45">
        <f t="shared" si="29"/>
        <v>43900</v>
      </c>
      <c r="B347" s="46">
        <f t="shared" si="28"/>
        <v>43900</v>
      </c>
      <c r="C347" s="47" t="str">
        <f>VLOOKUP(WEEKDAY(B347,1),Cal_Base!$A$2:$B$8,2)</f>
        <v>火</v>
      </c>
      <c r="D347" s="202" t="str">
        <f>IF(ISERROR(VLOOKUP(A347,Cal_Base!$A$11:$D$36,2,FALSE))," ",VLOOKUP(A347,Cal_Base!$A$11:$D$36,2,FALSE))</f>
        <v xml:space="preserve"> </v>
      </c>
      <c r="E347" s="199" t="str">
        <f>IF(ISERROR(VLOOKUP(A347,Cal_Base!$A$11:$D$36,3,FALSE))," ",VLOOKUP(A347,Cal_Base!$A$11:$D$36,3,FALSE))</f>
        <v xml:space="preserve"> </v>
      </c>
      <c r="F347" s="47" t="str">
        <f>IF(ISERROR(VLOOKUP(A347,Cal_Base!$A$11:$D$36,4,FALSE))," ",VLOOKUP(A347,Cal_Base!$A$11:$D$36,4,FALSE))</f>
        <v xml:space="preserve"> </v>
      </c>
      <c r="G347" s="106" t="str">
        <f t="shared" si="26"/>
        <v/>
      </c>
      <c r="H347" s="106" t="str">
        <f t="shared" si="27"/>
        <v>定例消防団・分団長会議
区青指協会長会</v>
      </c>
      <c r="I347" s="106" t="str">
        <f t="shared" si="25"/>
        <v xml:space="preserve">新羽中卒業式
たんぽぽにっぱ
</v>
      </c>
      <c r="K347" s="48"/>
      <c r="L347" s="48"/>
      <c r="M347" s="48" t="s">
        <v>177</v>
      </c>
      <c r="N347" s="48"/>
      <c r="O347" s="48"/>
      <c r="P347" s="48" t="s">
        <v>300</v>
      </c>
      <c r="Q347" s="48"/>
      <c r="R347" s="49"/>
      <c r="S347" s="48" t="s">
        <v>587</v>
      </c>
      <c r="T347" s="100"/>
      <c r="U347" s="48"/>
      <c r="V347" s="48" t="s">
        <v>588</v>
      </c>
    </row>
    <row r="348" spans="1:22">
      <c r="A348" s="45">
        <f t="shared" si="29"/>
        <v>43901</v>
      </c>
      <c r="B348" s="46">
        <f t="shared" si="28"/>
        <v>43901</v>
      </c>
      <c r="C348" s="47" t="str">
        <f>VLOOKUP(WEEKDAY(B348,1),Cal_Base!$A$2:$B$8,2)</f>
        <v>水</v>
      </c>
      <c r="D348" s="202" t="str">
        <f>IF(ISERROR(VLOOKUP(A348,Cal_Base!$A$11:$D$36,2,FALSE))," ",VLOOKUP(A348,Cal_Base!$A$11:$D$36,2,FALSE))</f>
        <v xml:space="preserve"> </v>
      </c>
      <c r="E348" s="199" t="str">
        <f>IF(ISERROR(VLOOKUP(A348,Cal_Base!$A$11:$D$36,3,FALSE))," ",VLOOKUP(A348,Cal_Base!$A$11:$D$36,3,FALSE))</f>
        <v xml:space="preserve"> </v>
      </c>
      <c r="F348" s="47" t="str">
        <f>IF(ISERROR(VLOOKUP(A348,Cal_Base!$A$11:$D$36,4,FALSE))," ",VLOOKUP(A348,Cal_Base!$A$11:$D$36,4,FALSE))</f>
        <v xml:space="preserve"> </v>
      </c>
      <c r="G348" s="106" t="str">
        <f t="shared" si="26"/>
        <v/>
      </c>
      <c r="H348" s="106" t="str">
        <f t="shared" si="27"/>
        <v>新羽青指協定例会</v>
      </c>
      <c r="I348" s="106" t="str">
        <f t="shared" si="25"/>
        <v/>
      </c>
      <c r="K348" s="48"/>
      <c r="L348" s="48"/>
      <c r="M348" s="48"/>
      <c r="N348" s="48"/>
      <c r="O348" s="48"/>
      <c r="P348" s="48" t="s">
        <v>84</v>
      </c>
      <c r="Q348" s="48"/>
      <c r="R348" s="49"/>
      <c r="S348" s="48"/>
      <c r="T348" s="100"/>
      <c r="U348" s="48"/>
      <c r="V348" s="48"/>
    </row>
    <row r="349" spans="1:22" ht="22.5">
      <c r="A349" s="45">
        <f t="shared" si="29"/>
        <v>43902</v>
      </c>
      <c r="B349" s="46">
        <f t="shared" si="28"/>
        <v>43902</v>
      </c>
      <c r="C349" s="47" t="str">
        <f>VLOOKUP(WEEKDAY(B349,1),Cal_Base!$A$2:$B$8,2)</f>
        <v>木</v>
      </c>
      <c r="D349" s="202" t="str">
        <f>IF(ISERROR(VLOOKUP(A349,Cal_Base!$A$11:$D$36,2,FALSE))," ",VLOOKUP(A349,Cal_Base!$A$11:$D$36,2,FALSE))</f>
        <v xml:space="preserve"> </v>
      </c>
      <c r="E349" s="199" t="str">
        <f>IF(ISERROR(VLOOKUP(A349,Cal_Base!$A$11:$D$36,3,FALSE))," ",VLOOKUP(A349,Cal_Base!$A$11:$D$36,3,FALSE))</f>
        <v xml:space="preserve"> </v>
      </c>
      <c r="F349" s="47" t="str">
        <f>IF(ISERROR(VLOOKUP(A349,Cal_Base!$A$11:$D$36,4,FALSE))," ",VLOOKUP(A349,Cal_Base!$A$11:$D$36,4,FALSE))</f>
        <v xml:space="preserve"> </v>
      </c>
      <c r="G349" s="106" t="str">
        <f t="shared" si="26"/>
        <v xml:space="preserve">大新羽音頭練習
</v>
      </c>
      <c r="H349" s="106" t="str">
        <f t="shared" si="27"/>
        <v/>
      </c>
      <c r="I349" s="106" t="str">
        <f t="shared" si="25"/>
        <v/>
      </c>
      <c r="K349" s="48"/>
      <c r="L349" s="48" t="s">
        <v>219</v>
      </c>
      <c r="M349" s="48"/>
      <c r="N349" s="48"/>
      <c r="O349" s="48"/>
      <c r="P349" s="48"/>
      <c r="Q349" s="48"/>
      <c r="R349" s="49"/>
      <c r="S349" s="48"/>
      <c r="T349" s="100"/>
      <c r="U349" s="48"/>
      <c r="V349" s="48"/>
    </row>
    <row r="350" spans="1:22" ht="33.75">
      <c r="A350" s="45">
        <f t="shared" si="29"/>
        <v>43903</v>
      </c>
      <c r="B350" s="46">
        <f t="shared" si="28"/>
        <v>43903</v>
      </c>
      <c r="C350" s="47" t="str">
        <f>VLOOKUP(WEEKDAY(B350,1),Cal_Base!$A$2:$B$8,2)</f>
        <v>金</v>
      </c>
      <c r="D350" s="202" t="str">
        <f>IF(ISERROR(VLOOKUP(A350,Cal_Base!$A$11:$D$36,2,FALSE))," ",VLOOKUP(A350,Cal_Base!$A$11:$D$36,2,FALSE))</f>
        <v xml:space="preserve"> </v>
      </c>
      <c r="E350" s="199" t="str">
        <f>IF(ISERROR(VLOOKUP(A350,Cal_Base!$A$11:$D$36,3,FALSE))," ",VLOOKUP(A350,Cal_Base!$A$11:$D$36,3,FALSE))</f>
        <v xml:space="preserve"> </v>
      </c>
      <c r="F350" s="47" t="str">
        <f>IF(ISERROR(VLOOKUP(A350,Cal_Base!$A$11:$D$36,4,FALSE))," ",VLOOKUP(A350,Cal_Base!$A$11:$D$36,4,FALSE))</f>
        <v xml:space="preserve"> </v>
      </c>
      <c r="G350" s="106" t="str">
        <f t="shared" si="26"/>
        <v/>
      </c>
      <c r="H350" s="106" t="str">
        <f t="shared" si="27"/>
        <v xml:space="preserve">区民生児童委員会長会
主任児童委員連絡会
</v>
      </c>
      <c r="I350" s="106" t="str">
        <f t="shared" si="25"/>
        <v/>
      </c>
      <c r="K350" s="48"/>
      <c r="L350" s="48"/>
      <c r="M350" s="48"/>
      <c r="N350" s="48" t="s">
        <v>461</v>
      </c>
      <c r="O350" s="48"/>
      <c r="P350" s="48"/>
      <c r="Q350" s="48"/>
      <c r="R350" s="49"/>
      <c r="S350" s="48"/>
      <c r="T350" s="100"/>
      <c r="U350" s="48"/>
      <c r="V350" s="48"/>
    </row>
    <row r="351" spans="1:22" ht="29.25">
      <c r="A351" s="45">
        <f t="shared" si="29"/>
        <v>43904</v>
      </c>
      <c r="B351" s="46">
        <f t="shared" si="28"/>
        <v>43904</v>
      </c>
      <c r="C351" s="47" t="str">
        <f>VLOOKUP(WEEKDAY(B351,1),Cal_Base!$A$2:$B$8,2)</f>
        <v>土</v>
      </c>
      <c r="D351" s="202" t="str">
        <f>IF(ISERROR(VLOOKUP(A351,Cal_Base!$A$11:$D$36,2,FALSE))," ",VLOOKUP(A351,Cal_Base!$A$11:$D$36,2,FALSE))</f>
        <v xml:space="preserve"> </v>
      </c>
      <c r="E351" s="199" t="str">
        <f>IF(ISERROR(VLOOKUP(A351,Cal_Base!$A$11:$D$36,3,FALSE))," ",VLOOKUP(A351,Cal_Base!$A$11:$D$36,3,FALSE))</f>
        <v xml:space="preserve"> </v>
      </c>
      <c r="F351" s="47" t="str">
        <f>IF(ISERROR(VLOOKUP(A351,Cal_Base!$A$11:$D$36,4,FALSE))," ",VLOOKUP(A351,Cal_Base!$A$11:$D$36,4,FALSE))</f>
        <v xml:space="preserve"> </v>
      </c>
      <c r="G351" s="106" t="str">
        <f t="shared" si="26"/>
        <v xml:space="preserve">新羽地区関係団体慰労会(仮)
</v>
      </c>
      <c r="H351" s="106" t="str">
        <f t="shared" si="27"/>
        <v xml:space="preserve">横浜市青少年指導員大会
</v>
      </c>
      <c r="I351" s="106" t="str">
        <f t="shared" si="25"/>
        <v xml:space="preserve">
</v>
      </c>
      <c r="K351" s="48"/>
      <c r="L351" s="48" t="s">
        <v>402</v>
      </c>
      <c r="M351" s="48"/>
      <c r="N351" s="48"/>
      <c r="O351" s="48"/>
      <c r="P351" s="48" t="s">
        <v>475</v>
      </c>
      <c r="Q351" s="48"/>
      <c r="R351" s="49"/>
      <c r="S351" s="48"/>
      <c r="T351" s="100" t="s">
        <v>111</v>
      </c>
      <c r="U351" s="48"/>
      <c r="V351" s="48"/>
    </row>
    <row r="352" spans="1:22" ht="33.75">
      <c r="A352" s="45">
        <f t="shared" si="29"/>
        <v>43905</v>
      </c>
      <c r="B352" s="46">
        <f t="shared" si="28"/>
        <v>43905</v>
      </c>
      <c r="C352" s="47" t="str">
        <f>VLOOKUP(WEEKDAY(B352,1),Cal_Base!$A$2:$B$8,2)</f>
        <v>日</v>
      </c>
      <c r="D352" s="202" t="str">
        <f>IF(ISERROR(VLOOKUP(A352,Cal_Base!$A$11:$D$36,2,FALSE))," ",VLOOKUP(A352,Cal_Base!$A$11:$D$36,2,FALSE))</f>
        <v xml:space="preserve"> </v>
      </c>
      <c r="E352" s="199" t="str">
        <f>IF(ISERROR(VLOOKUP(A352,Cal_Base!$A$11:$D$36,3,FALSE))," ",VLOOKUP(A352,Cal_Base!$A$11:$D$36,3,FALSE))</f>
        <v xml:space="preserve"> </v>
      </c>
      <c r="F352" s="47" t="str">
        <f>IF(ISERROR(VLOOKUP(A352,Cal_Base!$A$11:$D$36,4,FALSE))," ",VLOOKUP(A352,Cal_Base!$A$11:$D$36,4,FALSE))</f>
        <v xml:space="preserve"> </v>
      </c>
      <c r="G352" s="106" t="str">
        <f t="shared" si="26"/>
        <v xml:space="preserve">三柱荒神祭
(杉山)
</v>
      </c>
      <c r="H352" s="106" t="str">
        <f t="shared" si="27"/>
        <v/>
      </c>
      <c r="I352" s="106" t="str">
        <f t="shared" si="25"/>
        <v/>
      </c>
      <c r="K352" s="48"/>
      <c r="L352" s="48" t="s">
        <v>407</v>
      </c>
      <c r="M352" s="48"/>
      <c r="N352" s="48"/>
      <c r="O352" s="48"/>
      <c r="P352" s="48"/>
      <c r="Q352" s="48"/>
      <c r="R352" s="49"/>
      <c r="S352" s="48"/>
      <c r="T352" s="100"/>
      <c r="U352" s="48"/>
      <c r="V352" s="48"/>
    </row>
    <row r="353" spans="1:22">
      <c r="A353" s="45">
        <f t="shared" si="29"/>
        <v>43906</v>
      </c>
      <c r="B353" s="46">
        <f t="shared" si="28"/>
        <v>43906</v>
      </c>
      <c r="C353" s="47" t="str">
        <f>VLOOKUP(WEEKDAY(B353,1),Cal_Base!$A$2:$B$8,2)</f>
        <v>月</v>
      </c>
      <c r="D353" s="202" t="str">
        <f>IF(ISERROR(VLOOKUP(A353,Cal_Base!$A$11:$D$36,2,FALSE))," ",VLOOKUP(A353,Cal_Base!$A$11:$D$36,2,FALSE))</f>
        <v xml:space="preserve"> </v>
      </c>
      <c r="E353" s="199" t="str">
        <f>IF(ISERROR(VLOOKUP(A353,Cal_Base!$A$11:$D$36,3,FALSE))," ",VLOOKUP(A353,Cal_Base!$A$11:$D$36,3,FALSE))</f>
        <v xml:space="preserve"> </v>
      </c>
      <c r="F353" s="47" t="str">
        <f>IF(ISERROR(VLOOKUP(A353,Cal_Base!$A$11:$D$36,4,FALSE))," ",VLOOKUP(A353,Cal_Base!$A$11:$D$36,4,FALSE))</f>
        <v xml:space="preserve"> </v>
      </c>
      <c r="G353" s="106" t="str">
        <f t="shared" si="26"/>
        <v/>
      </c>
      <c r="H353" s="106" t="str">
        <f t="shared" si="27"/>
        <v/>
      </c>
      <c r="I353" s="106" t="str">
        <f t="shared" ref="I353:I367" si="30">R353&amp;S353&amp;T353&amp;U353&amp;V353</f>
        <v>たんぽぽきたにっぱ</v>
      </c>
      <c r="K353" s="48"/>
      <c r="L353" s="48"/>
      <c r="M353" s="48"/>
      <c r="N353" s="48"/>
      <c r="O353" s="48"/>
      <c r="P353" s="48"/>
      <c r="Q353" s="48"/>
      <c r="R353" s="49"/>
      <c r="S353" s="48"/>
      <c r="T353" s="100"/>
      <c r="U353" s="48"/>
      <c r="V353" s="48" t="s">
        <v>99</v>
      </c>
    </row>
    <row r="354" spans="1:22">
      <c r="A354" s="45">
        <f t="shared" si="29"/>
        <v>43907</v>
      </c>
      <c r="B354" s="46">
        <f t="shared" si="28"/>
        <v>43907</v>
      </c>
      <c r="C354" s="47" t="str">
        <f>VLOOKUP(WEEKDAY(B354,1),Cal_Base!$A$2:$B$8,2)</f>
        <v>火</v>
      </c>
      <c r="D354" s="202" t="str">
        <f>IF(ISERROR(VLOOKUP(A354,Cal_Base!$A$11:$D$36,2,FALSE))," ",VLOOKUP(A354,Cal_Base!$A$11:$D$36,2,FALSE))</f>
        <v xml:space="preserve"> </v>
      </c>
      <c r="E354" s="199" t="str">
        <f>IF(ISERROR(VLOOKUP(A354,Cal_Base!$A$11:$D$36,3,FALSE))," ",VLOOKUP(A354,Cal_Base!$A$11:$D$36,3,FALSE))</f>
        <v xml:space="preserve"> </v>
      </c>
      <c r="F354" s="47" t="str">
        <f>IF(ISERROR(VLOOKUP(A354,Cal_Base!$A$11:$D$36,4,FALSE))," ",VLOOKUP(A354,Cal_Base!$A$11:$D$36,4,FALSE))</f>
        <v xml:space="preserve"> </v>
      </c>
      <c r="G354" s="106" t="str">
        <f t="shared" si="26"/>
        <v/>
      </c>
      <c r="H354" s="106" t="str">
        <f t="shared" si="27"/>
        <v/>
      </c>
      <c r="I354" s="106" t="str">
        <f t="shared" si="30"/>
        <v/>
      </c>
      <c r="K354" s="48"/>
      <c r="L354" s="48"/>
      <c r="M354" s="48"/>
      <c r="N354" s="48"/>
      <c r="O354" s="48"/>
      <c r="P354" s="48"/>
      <c r="Q354" s="48"/>
      <c r="R354" s="49"/>
      <c r="S354" s="48"/>
      <c r="T354" s="100"/>
      <c r="U354" s="48"/>
      <c r="V354" s="48"/>
    </row>
    <row r="355" spans="1:22" ht="33.75">
      <c r="A355" s="45">
        <f t="shared" si="29"/>
        <v>43908</v>
      </c>
      <c r="B355" s="46">
        <f t="shared" si="28"/>
        <v>43908</v>
      </c>
      <c r="C355" s="47" t="str">
        <f>VLOOKUP(WEEKDAY(B355,1),Cal_Base!$A$2:$B$8,2)</f>
        <v>水</v>
      </c>
      <c r="D355" s="202" t="str">
        <f>IF(ISERROR(VLOOKUP(A355,Cal_Base!$A$11:$D$36,2,FALSE))," ",VLOOKUP(A355,Cal_Base!$A$11:$D$36,2,FALSE))</f>
        <v xml:space="preserve"> </v>
      </c>
      <c r="E355" s="199" t="str">
        <f>IF(ISERROR(VLOOKUP(A355,Cal_Base!$A$11:$D$36,3,FALSE))," ",VLOOKUP(A355,Cal_Base!$A$11:$D$36,3,FALSE))</f>
        <v xml:space="preserve"> </v>
      </c>
      <c r="F355" s="47" t="str">
        <f>IF(ISERROR(VLOOKUP(A355,Cal_Base!$A$11:$D$36,4,FALSE))," ",VLOOKUP(A355,Cal_Base!$A$11:$D$36,4,FALSE))</f>
        <v xml:space="preserve"> </v>
      </c>
      <c r="G355" s="106" t="str">
        <f t="shared" si="26"/>
        <v/>
      </c>
      <c r="H355" s="106" t="str">
        <f t="shared" si="27"/>
        <v xml:space="preserve">区スポ進委員会長会
区青指広報委員会
</v>
      </c>
      <c r="I355" s="106" t="str">
        <f t="shared" si="30"/>
        <v/>
      </c>
      <c r="K355" s="48"/>
      <c r="L355" s="48"/>
      <c r="M355" s="48"/>
      <c r="N355" s="48"/>
      <c r="O355" s="48" t="s">
        <v>418</v>
      </c>
      <c r="P355" s="48" t="s">
        <v>362</v>
      </c>
      <c r="Q355" s="48"/>
      <c r="R355" s="49"/>
      <c r="S355" s="48"/>
      <c r="T355" s="100"/>
      <c r="U355" s="48"/>
      <c r="V355" s="48"/>
    </row>
    <row r="356" spans="1:22" ht="33.75">
      <c r="A356" s="45">
        <f t="shared" si="29"/>
        <v>43909</v>
      </c>
      <c r="B356" s="46">
        <f t="shared" si="28"/>
        <v>43909</v>
      </c>
      <c r="C356" s="47" t="str">
        <f>VLOOKUP(WEEKDAY(B356,1),Cal_Base!$A$2:$B$8,2)</f>
        <v>木</v>
      </c>
      <c r="D356" s="202" t="str">
        <f>IF(ISERROR(VLOOKUP(A356,Cal_Base!$A$11:$D$36,2,FALSE))," ",VLOOKUP(A356,Cal_Base!$A$11:$D$36,2,FALSE))</f>
        <v xml:space="preserve"> </v>
      </c>
      <c r="E356" s="199" t="str">
        <f>IF(ISERROR(VLOOKUP(A356,Cal_Base!$A$11:$D$36,3,FALSE))," ",VLOOKUP(A356,Cal_Base!$A$11:$D$36,3,FALSE))</f>
        <v xml:space="preserve"> </v>
      </c>
      <c r="F356" s="47" t="str">
        <f>IF(ISERROR(VLOOKUP(A356,Cal_Base!$A$11:$D$36,4,FALSE))," ",VLOOKUP(A356,Cal_Base!$A$11:$D$36,4,FALSE))</f>
        <v xml:space="preserve"> </v>
      </c>
      <c r="G356" s="106" t="str">
        <f t="shared" si="26"/>
        <v/>
      </c>
      <c r="H356" s="106" t="str">
        <f t="shared" si="27"/>
        <v xml:space="preserve">地区民生児童委員定例会さわやかスポーツ定例会
</v>
      </c>
      <c r="I356" s="106" t="str">
        <f t="shared" si="30"/>
        <v>新羽小卒業証書授与式</v>
      </c>
      <c r="K356" s="48"/>
      <c r="L356" s="48"/>
      <c r="M356" s="48"/>
      <c r="N356" s="48" t="s">
        <v>455</v>
      </c>
      <c r="O356" s="48" t="s">
        <v>217</v>
      </c>
      <c r="P356" s="48"/>
      <c r="Q356" s="48"/>
      <c r="R356" s="49" t="s">
        <v>445</v>
      </c>
      <c r="S356" s="48"/>
      <c r="T356" s="100"/>
      <c r="U356" s="48"/>
      <c r="V356" s="48"/>
    </row>
    <row r="357" spans="1:22" ht="22.5">
      <c r="A357" s="45">
        <f t="shared" si="29"/>
        <v>43910</v>
      </c>
      <c r="B357" s="46">
        <f t="shared" si="28"/>
        <v>43910</v>
      </c>
      <c r="C357" s="47" t="str">
        <f>VLOOKUP(WEEKDAY(B357,1),Cal_Base!$A$2:$B$8,2)</f>
        <v>金</v>
      </c>
      <c r="D357" s="202" t="str">
        <f>IF(ISERROR(VLOOKUP(A357,Cal_Base!$A$11:$D$36,2,FALSE))," ",VLOOKUP(A357,Cal_Base!$A$11:$D$36,2,FALSE))</f>
        <v>祝</v>
      </c>
      <c r="E357" s="199" t="str">
        <f>IF(ISERROR(VLOOKUP(A357,Cal_Base!$A$11:$D$36,3,FALSE))," ",VLOOKUP(A357,Cal_Base!$A$11:$D$36,3,FALSE))</f>
        <v xml:space="preserve">春分の日
</v>
      </c>
      <c r="F357" s="47">
        <f>IF(ISERROR(VLOOKUP(A357,Cal_Base!$A$11:$D$36,4,FALSE))," ",VLOOKUP(A357,Cal_Base!$A$11:$D$36,4,FALSE))</f>
        <v>1</v>
      </c>
      <c r="G357" s="106" t="str">
        <f t="shared" si="26"/>
        <v xml:space="preserve">春分の日
</v>
      </c>
      <c r="H357" s="106" t="str">
        <f t="shared" si="27"/>
        <v/>
      </c>
      <c r="I357" s="106" t="str">
        <f t="shared" si="30"/>
        <v>新田小卒業式</v>
      </c>
      <c r="K357" s="48"/>
      <c r="L357" s="48"/>
      <c r="M357" s="48"/>
      <c r="N357" s="48"/>
      <c r="O357" s="48"/>
      <c r="P357" s="48"/>
      <c r="Q357" s="48"/>
      <c r="R357" s="49"/>
      <c r="S357" s="48"/>
      <c r="T357" s="100" t="s">
        <v>107</v>
      </c>
      <c r="U357" s="48"/>
      <c r="V357" s="48"/>
    </row>
    <row r="358" spans="1:22" ht="22.5">
      <c r="A358" s="45">
        <f t="shared" si="29"/>
        <v>43911</v>
      </c>
      <c r="B358" s="46">
        <f t="shared" si="28"/>
        <v>43911</v>
      </c>
      <c r="C358" s="47" t="str">
        <f>VLOOKUP(WEEKDAY(B358,1),Cal_Base!$A$2:$B$8,2)</f>
        <v>土</v>
      </c>
      <c r="D358" s="202" t="str">
        <f>IF(ISERROR(VLOOKUP(A358,Cal_Base!$A$11:$D$36,2,FALSE))," ",VLOOKUP(A358,Cal_Base!$A$11:$D$36,2,FALSE))</f>
        <v xml:space="preserve"> </v>
      </c>
      <c r="E358" s="199" t="str">
        <f>IF(ISERROR(VLOOKUP(A358,Cal_Base!$A$11:$D$36,3,FALSE))," ",VLOOKUP(A358,Cal_Base!$A$11:$D$36,3,FALSE))</f>
        <v xml:space="preserve"> </v>
      </c>
      <c r="F358" s="47" t="str">
        <f>IF(ISERROR(VLOOKUP(A358,Cal_Base!$A$11:$D$36,4,FALSE))," ",VLOOKUP(A358,Cal_Base!$A$11:$D$36,4,FALSE))</f>
        <v xml:space="preserve"> </v>
      </c>
      <c r="G358" s="106" t="str">
        <f t="shared" si="26"/>
        <v/>
      </c>
      <c r="H358" s="106" t="str">
        <f t="shared" si="27"/>
        <v xml:space="preserve">新羽スポ推企画委員会
</v>
      </c>
      <c r="I358" s="106" t="str">
        <f t="shared" si="30"/>
        <v/>
      </c>
      <c r="K358" s="48"/>
      <c r="L358" s="48"/>
      <c r="M358" s="48"/>
      <c r="N358" s="48"/>
      <c r="O358" s="48" t="s">
        <v>676</v>
      </c>
      <c r="P358" s="48"/>
      <c r="Q358" s="48"/>
      <c r="R358" s="49"/>
      <c r="S358" s="48"/>
      <c r="T358" s="100"/>
      <c r="U358" s="48"/>
      <c r="V358" s="48"/>
    </row>
    <row r="359" spans="1:22">
      <c r="A359" s="45">
        <f t="shared" si="29"/>
        <v>43912</v>
      </c>
      <c r="B359" s="46">
        <f t="shared" si="28"/>
        <v>43912</v>
      </c>
      <c r="C359" s="47" t="str">
        <f>VLOOKUP(WEEKDAY(B359,1),Cal_Base!$A$2:$B$8,2)</f>
        <v>日</v>
      </c>
      <c r="D359" s="202" t="str">
        <f>IF(ISERROR(VLOOKUP(A359,Cal_Base!$A$11:$D$36,2,FALSE))," ",VLOOKUP(A359,Cal_Base!$A$11:$D$36,2,FALSE))</f>
        <v xml:space="preserve"> </v>
      </c>
      <c r="E359" s="199" t="str">
        <f>IF(ISERROR(VLOOKUP(A359,Cal_Base!$A$11:$D$36,3,FALSE))," ",VLOOKUP(A359,Cal_Base!$A$11:$D$36,3,FALSE))</f>
        <v xml:space="preserve"> </v>
      </c>
      <c r="F359" s="47" t="str">
        <f>IF(ISERROR(VLOOKUP(A359,Cal_Base!$A$11:$D$36,4,FALSE))," ",VLOOKUP(A359,Cal_Base!$A$11:$D$36,4,FALSE))</f>
        <v xml:space="preserve"> </v>
      </c>
      <c r="G359" s="106" t="str">
        <f t="shared" si="26"/>
        <v/>
      </c>
      <c r="H359" s="106" t="str">
        <f t="shared" si="27"/>
        <v/>
      </c>
      <c r="I359" s="106" t="str">
        <f t="shared" si="30"/>
        <v/>
      </c>
      <c r="K359" s="48"/>
      <c r="L359" s="48"/>
      <c r="M359" s="48"/>
      <c r="N359" s="48"/>
      <c r="O359" s="48"/>
      <c r="P359" s="48"/>
      <c r="Q359" s="48"/>
      <c r="R359" s="49"/>
      <c r="S359" s="48"/>
      <c r="T359" s="100"/>
      <c r="U359" s="48"/>
      <c r="V359" s="48"/>
    </row>
    <row r="360" spans="1:22">
      <c r="A360" s="45">
        <f t="shared" si="29"/>
        <v>43913</v>
      </c>
      <c r="B360" s="46">
        <f t="shared" si="28"/>
        <v>43913</v>
      </c>
      <c r="C360" s="47" t="str">
        <f>VLOOKUP(WEEKDAY(B360,1),Cal_Base!$A$2:$B$8,2)</f>
        <v>月</v>
      </c>
      <c r="D360" s="202" t="str">
        <f>IF(ISERROR(VLOOKUP(A360,Cal_Base!$A$11:$D$36,2,FALSE))," ",VLOOKUP(A360,Cal_Base!$A$11:$D$36,2,FALSE))</f>
        <v xml:space="preserve"> </v>
      </c>
      <c r="E360" s="199" t="str">
        <f>IF(ISERROR(VLOOKUP(A360,Cal_Base!$A$11:$D$36,3,FALSE))," ",VLOOKUP(A360,Cal_Base!$A$11:$D$36,3,FALSE))</f>
        <v xml:space="preserve"> </v>
      </c>
      <c r="F360" s="47" t="str">
        <f>IF(ISERROR(VLOOKUP(A360,Cal_Base!$A$11:$D$36,4,FALSE))," ",VLOOKUP(A360,Cal_Base!$A$11:$D$36,4,FALSE))</f>
        <v xml:space="preserve"> </v>
      </c>
      <c r="G360" s="106" t="str">
        <f t="shared" si="26"/>
        <v/>
      </c>
      <c r="H360" s="106" t="str">
        <f t="shared" si="27"/>
        <v/>
      </c>
      <c r="I360" s="106" t="str">
        <f t="shared" si="30"/>
        <v/>
      </c>
      <c r="K360" s="48"/>
      <c r="L360" s="48"/>
      <c r="M360" s="48"/>
      <c r="N360" s="48"/>
      <c r="O360" s="48"/>
      <c r="P360" s="48"/>
      <c r="Q360" s="48"/>
      <c r="R360" s="49"/>
      <c r="S360" s="48"/>
      <c r="T360" s="100"/>
      <c r="U360" s="48"/>
      <c r="V360" s="48"/>
    </row>
    <row r="361" spans="1:22">
      <c r="A361" s="45">
        <f t="shared" si="29"/>
        <v>43914</v>
      </c>
      <c r="B361" s="46">
        <f t="shared" si="28"/>
        <v>43914</v>
      </c>
      <c r="C361" s="47" t="str">
        <f>VLOOKUP(WEEKDAY(B361,1),Cal_Base!$A$2:$B$8,2)</f>
        <v>火</v>
      </c>
      <c r="D361" s="202" t="str">
        <f>IF(ISERROR(VLOOKUP(A361,Cal_Base!$A$11:$D$36,2,FALSE))," ",VLOOKUP(A361,Cal_Base!$A$11:$D$36,2,FALSE))</f>
        <v xml:space="preserve"> </v>
      </c>
      <c r="E361" s="199" t="str">
        <f>IF(ISERROR(VLOOKUP(A361,Cal_Base!$A$11:$D$36,3,FALSE))," ",VLOOKUP(A361,Cal_Base!$A$11:$D$36,3,FALSE))</f>
        <v xml:space="preserve"> </v>
      </c>
      <c r="F361" s="47" t="str">
        <f>IF(ISERROR(VLOOKUP(A361,Cal_Base!$A$11:$D$36,4,FALSE))," ",VLOOKUP(A361,Cal_Base!$A$11:$D$36,4,FALSE))</f>
        <v xml:space="preserve"> </v>
      </c>
      <c r="G361" s="106" t="str">
        <f t="shared" si="26"/>
        <v/>
      </c>
      <c r="H361" s="106" t="str">
        <f t="shared" si="27"/>
        <v/>
      </c>
      <c r="I361" s="106" t="str">
        <f t="shared" si="30"/>
        <v>たんぽぽにっぱ</v>
      </c>
      <c r="K361" s="48"/>
      <c r="L361" s="48"/>
      <c r="M361" s="48"/>
      <c r="N361" s="48"/>
      <c r="O361" s="48"/>
      <c r="P361" s="48"/>
      <c r="Q361" s="48"/>
      <c r="R361" s="49"/>
      <c r="S361" s="48"/>
      <c r="T361" s="100"/>
      <c r="U361" s="48"/>
      <c r="V361" s="48" t="s">
        <v>384</v>
      </c>
    </row>
    <row r="362" spans="1:22" ht="33.75">
      <c r="A362" s="45">
        <f t="shared" si="29"/>
        <v>43915</v>
      </c>
      <c r="B362" s="46">
        <f t="shared" si="28"/>
        <v>43915</v>
      </c>
      <c r="C362" s="47" t="str">
        <f>VLOOKUP(WEEKDAY(B362,1),Cal_Base!$A$2:$B$8,2)</f>
        <v>水</v>
      </c>
      <c r="D362" s="202" t="str">
        <f>IF(ISERROR(VLOOKUP(A362,Cal_Base!$A$11:$D$36,2,FALSE))," ",VLOOKUP(A362,Cal_Base!$A$11:$D$36,2,FALSE))</f>
        <v xml:space="preserve"> </v>
      </c>
      <c r="E362" s="199" t="str">
        <f>IF(ISERROR(VLOOKUP(A362,Cal_Base!$A$11:$D$36,3,FALSE))," ",VLOOKUP(A362,Cal_Base!$A$11:$D$36,3,FALSE))</f>
        <v xml:space="preserve"> </v>
      </c>
      <c r="F362" s="47" t="str">
        <f>IF(ISERROR(VLOOKUP(A362,Cal_Base!$A$11:$D$36,4,FALSE))," ",VLOOKUP(A362,Cal_Base!$A$11:$D$36,4,FALSE))</f>
        <v xml:space="preserve"> </v>
      </c>
      <c r="G362" s="106" t="str">
        <f t="shared" si="26"/>
        <v/>
      </c>
      <c r="H362" s="106" t="str">
        <f t="shared" si="27"/>
        <v/>
      </c>
      <c r="I362" s="106" t="str">
        <f t="shared" si="30"/>
        <v xml:space="preserve">新羽小修了式・離任式
新田小修了式・離任式
</v>
      </c>
      <c r="K362" s="48"/>
      <c r="L362" s="48"/>
      <c r="M362" s="48"/>
      <c r="N362" s="48"/>
      <c r="O362" s="48"/>
      <c r="P362" s="48"/>
      <c r="Q362" s="48"/>
      <c r="R362" s="49" t="s">
        <v>582</v>
      </c>
      <c r="S362" s="48"/>
      <c r="T362" s="100" t="s">
        <v>641</v>
      </c>
      <c r="U362" s="48"/>
      <c r="V362" s="48"/>
    </row>
    <row r="363" spans="1:22">
      <c r="A363" s="45">
        <f t="shared" si="29"/>
        <v>43916</v>
      </c>
      <c r="B363" s="46">
        <f t="shared" si="28"/>
        <v>43916</v>
      </c>
      <c r="C363" s="47" t="str">
        <f>VLOOKUP(WEEKDAY(B363,1),Cal_Base!$A$2:$B$8,2)</f>
        <v>木</v>
      </c>
      <c r="D363" s="202" t="str">
        <f>IF(ISERROR(VLOOKUP(A363,Cal_Base!$A$11:$D$36,2,FALSE))," ",VLOOKUP(A363,Cal_Base!$A$11:$D$36,2,FALSE))</f>
        <v xml:space="preserve"> </v>
      </c>
      <c r="E363" s="199" t="str">
        <f>IF(ISERROR(VLOOKUP(A363,Cal_Base!$A$11:$D$36,3,FALSE))," ",VLOOKUP(A363,Cal_Base!$A$11:$D$36,3,FALSE))</f>
        <v xml:space="preserve"> </v>
      </c>
      <c r="F363" s="47" t="str">
        <f>IF(ISERROR(VLOOKUP(A363,Cal_Base!$A$11:$D$36,4,FALSE))," ",VLOOKUP(A363,Cal_Base!$A$11:$D$36,4,FALSE))</f>
        <v xml:space="preserve"> </v>
      </c>
      <c r="G363" s="106" t="str">
        <f t="shared" si="26"/>
        <v/>
      </c>
      <c r="H363" s="106" t="str">
        <f t="shared" si="27"/>
        <v/>
      </c>
      <c r="I363" s="106" t="str">
        <f t="shared" si="30"/>
        <v/>
      </c>
      <c r="K363" s="48"/>
      <c r="L363" s="48"/>
      <c r="M363" s="48"/>
      <c r="N363" s="48"/>
      <c r="O363" s="48"/>
      <c r="P363" s="48"/>
      <c r="Q363" s="48"/>
      <c r="R363" s="49"/>
      <c r="S363" s="48"/>
      <c r="T363" s="100"/>
      <c r="U363" s="48"/>
      <c r="V363" s="48"/>
    </row>
    <row r="364" spans="1:22">
      <c r="A364" s="45">
        <f t="shared" si="29"/>
        <v>43917</v>
      </c>
      <c r="B364" s="46">
        <f t="shared" si="28"/>
        <v>43917</v>
      </c>
      <c r="C364" s="47" t="str">
        <f>VLOOKUP(WEEKDAY(B364,1),Cal_Base!$A$2:$B$8,2)</f>
        <v>金</v>
      </c>
      <c r="D364" s="202" t="str">
        <f>IF(ISERROR(VLOOKUP(A364,Cal_Base!$A$11:$D$36,2,FALSE))," ",VLOOKUP(A364,Cal_Base!$A$11:$D$36,2,FALSE))</f>
        <v xml:space="preserve"> </v>
      </c>
      <c r="E364" s="199" t="str">
        <f>IF(ISERROR(VLOOKUP(A364,Cal_Base!$A$11:$D$36,3,FALSE))," ",VLOOKUP(A364,Cal_Base!$A$11:$D$36,3,FALSE))</f>
        <v xml:space="preserve"> </v>
      </c>
      <c r="F364" s="47" t="str">
        <f>IF(ISERROR(VLOOKUP(A364,Cal_Base!$A$11:$D$36,4,FALSE))," ",VLOOKUP(A364,Cal_Base!$A$11:$D$36,4,FALSE))</f>
        <v xml:space="preserve"> </v>
      </c>
      <c r="G364" s="106" t="str">
        <f t="shared" si="26"/>
        <v/>
      </c>
      <c r="H364" s="106" t="str">
        <f t="shared" si="27"/>
        <v/>
      </c>
      <c r="I364" s="106" t="str">
        <f t="shared" si="30"/>
        <v/>
      </c>
      <c r="K364" s="48"/>
      <c r="L364" s="48"/>
      <c r="M364" s="48"/>
      <c r="N364" s="48"/>
      <c r="O364" s="48"/>
      <c r="P364" s="48"/>
      <c r="Q364" s="48"/>
      <c r="R364" s="49"/>
      <c r="S364" s="48"/>
      <c r="T364" s="100"/>
      <c r="U364" s="48"/>
      <c r="V364" s="48"/>
    </row>
    <row r="365" spans="1:22" ht="33.75">
      <c r="A365" s="45">
        <f t="shared" si="29"/>
        <v>43918</v>
      </c>
      <c r="B365" s="46">
        <f t="shared" si="28"/>
        <v>43918</v>
      </c>
      <c r="C365" s="47" t="str">
        <f>VLOOKUP(WEEKDAY(B365,1),Cal_Base!$A$2:$B$8,2)</f>
        <v>土</v>
      </c>
      <c r="D365" s="202" t="str">
        <f>IF(ISERROR(VLOOKUP(A365,Cal_Base!$A$11:$D$36,2,FALSE))," ",VLOOKUP(A365,Cal_Base!$A$11:$D$36,2,FALSE))</f>
        <v xml:space="preserve"> </v>
      </c>
      <c r="E365" s="199" t="str">
        <f>IF(ISERROR(VLOOKUP(A365,Cal_Base!$A$11:$D$36,3,FALSE))," ",VLOOKUP(A365,Cal_Base!$A$11:$D$36,3,FALSE))</f>
        <v xml:space="preserve"> </v>
      </c>
      <c r="F365" s="47" t="str">
        <f>IF(ISERROR(VLOOKUP(A365,Cal_Base!$A$11:$D$36,4,FALSE))," ",VLOOKUP(A365,Cal_Base!$A$11:$D$36,4,FALSE))</f>
        <v xml:space="preserve"> </v>
      </c>
      <c r="G365" s="106" t="str">
        <f t="shared" si="26"/>
        <v xml:space="preserve">連合町会長会議
</v>
      </c>
      <c r="H365" s="106" t="str">
        <f t="shared" si="27"/>
        <v/>
      </c>
      <c r="I365" s="106" t="str">
        <f t="shared" si="30"/>
        <v>ダイニング28</v>
      </c>
      <c r="K365" s="48"/>
      <c r="L365" s="48" t="s">
        <v>220</v>
      </c>
      <c r="M365" s="48"/>
      <c r="N365" s="48"/>
      <c r="O365" s="48"/>
      <c r="P365" s="48"/>
      <c r="Q365" s="48"/>
      <c r="R365" s="49"/>
      <c r="S365" s="48"/>
      <c r="T365" s="100"/>
      <c r="U365" s="48"/>
      <c r="V365" s="48" t="s">
        <v>387</v>
      </c>
    </row>
    <row r="366" spans="1:22" ht="33.75">
      <c r="A366" s="45">
        <f t="shared" si="29"/>
        <v>43919</v>
      </c>
      <c r="B366" s="46">
        <f t="shared" si="28"/>
        <v>43919</v>
      </c>
      <c r="C366" s="47" t="str">
        <f>VLOOKUP(WEEKDAY(B366,1),Cal_Base!$A$2:$B$8,2)</f>
        <v>日</v>
      </c>
      <c r="D366" s="202" t="str">
        <f>IF(ISERROR(VLOOKUP(A366,Cal_Base!$A$11:$D$36,2,FALSE))," ",VLOOKUP(A366,Cal_Base!$A$11:$D$36,2,FALSE))</f>
        <v xml:space="preserve"> </v>
      </c>
      <c r="E366" s="199" t="str">
        <f>IF(ISERROR(VLOOKUP(A366,Cal_Base!$A$11:$D$36,3,FALSE))," ",VLOOKUP(A366,Cal_Base!$A$11:$D$36,3,FALSE))</f>
        <v xml:space="preserve"> </v>
      </c>
      <c r="F366" s="47" t="str">
        <f>IF(ISERROR(VLOOKUP(A366,Cal_Base!$A$11:$D$36,4,FALSE))," ",VLOOKUP(A366,Cal_Base!$A$11:$D$36,4,FALSE))</f>
        <v xml:space="preserve"> </v>
      </c>
      <c r="G366" s="106" t="str">
        <f t="shared" si="26"/>
        <v xml:space="preserve">クリキタ役員会
</v>
      </c>
      <c r="H366" s="106" t="str">
        <f t="shared" si="27"/>
        <v/>
      </c>
      <c r="I366" s="106" t="str">
        <f t="shared" si="30"/>
        <v/>
      </c>
      <c r="K366" s="48"/>
      <c r="L366" s="48" t="s">
        <v>221</v>
      </c>
      <c r="M366" s="48"/>
      <c r="N366" s="48"/>
      <c r="O366" s="48"/>
      <c r="P366" s="48"/>
      <c r="Q366" s="48"/>
      <c r="R366" s="49"/>
      <c r="S366" s="48"/>
      <c r="T366" s="100"/>
      <c r="U366" s="48"/>
      <c r="V366" s="48"/>
    </row>
    <row r="367" spans="1:22">
      <c r="A367" s="45">
        <f t="shared" si="29"/>
        <v>43920</v>
      </c>
      <c r="B367" s="46">
        <f t="shared" si="28"/>
        <v>43920</v>
      </c>
      <c r="C367" s="47" t="str">
        <f>VLOOKUP(WEEKDAY(B367,1),Cal_Base!$A$2:$B$8,2)</f>
        <v>月</v>
      </c>
      <c r="D367" s="202" t="str">
        <f>IF(ISERROR(VLOOKUP(A367,Cal_Base!$A$11:$D$36,2,FALSE))," ",VLOOKUP(A367,Cal_Base!$A$11:$D$36,2,FALSE))</f>
        <v xml:space="preserve"> </v>
      </c>
      <c r="E367" s="199" t="str">
        <f>IF(ISERROR(VLOOKUP(A367,Cal_Base!$A$11:$D$36,3,FALSE))," ",VLOOKUP(A367,Cal_Base!$A$11:$D$36,3,FALSE))</f>
        <v xml:space="preserve"> </v>
      </c>
      <c r="F367" s="47" t="str">
        <f>IF(ISERROR(VLOOKUP(A367,Cal_Base!$A$11:$D$36,4,FALSE))," ",VLOOKUP(A367,Cal_Base!$A$11:$D$36,4,FALSE))</f>
        <v xml:space="preserve"> </v>
      </c>
      <c r="G367" s="106" t="str">
        <f t="shared" si="26"/>
        <v/>
      </c>
      <c r="H367" s="106" t="str">
        <f t="shared" si="27"/>
        <v/>
      </c>
      <c r="I367" s="106" t="str">
        <f t="shared" si="30"/>
        <v/>
      </c>
      <c r="K367" s="48"/>
      <c r="L367" s="48"/>
      <c r="M367" s="48"/>
      <c r="N367" s="48"/>
      <c r="O367" s="48"/>
      <c r="P367" s="48"/>
      <c r="Q367" s="48"/>
      <c r="R367" s="49"/>
      <c r="S367" s="48"/>
      <c r="T367" s="100"/>
      <c r="U367" s="48"/>
      <c r="V367" s="48"/>
    </row>
    <row r="368" spans="1:22">
      <c r="A368" s="45">
        <f t="shared" ref="A368" si="31">A367+1</f>
        <v>43921</v>
      </c>
      <c r="B368" s="46">
        <f t="shared" ref="B368" si="32">A368</f>
        <v>43921</v>
      </c>
      <c r="C368" s="47" t="str">
        <f>VLOOKUP(WEEKDAY(B368,1),Cal_Base!$A$2:$B$8,2)</f>
        <v>火</v>
      </c>
      <c r="D368" s="202" t="str">
        <f>IF(ISERROR(VLOOKUP(A368,Cal_Base!$A$11:$D$36,2,FALSE))," ",VLOOKUP(A368,Cal_Base!$A$11:$D$36,2,FALSE))</f>
        <v xml:space="preserve"> </v>
      </c>
      <c r="E368" s="199" t="str">
        <f>IF(ISERROR(VLOOKUP(A368,Cal_Base!$A$11:$D$36,3,FALSE))," ",VLOOKUP(A368,Cal_Base!$A$11:$D$36,3,FALSE))</f>
        <v xml:space="preserve"> </v>
      </c>
      <c r="F368" s="47" t="str">
        <f>IF(ISERROR(VLOOKUP(A368,Cal_Base!$A$11:$D$36,4,FALSE))," ",VLOOKUP(A368,Cal_Base!$A$11:$D$36,4,FALSE))</f>
        <v xml:space="preserve"> </v>
      </c>
      <c r="G368" s="106" t="str">
        <f t="shared" si="26"/>
        <v/>
      </c>
      <c r="H368" s="106" t="str">
        <f t="shared" si="27"/>
        <v/>
      </c>
      <c r="I368" s="106" t="str">
        <f t="shared" ref="I368" si="33">R368&amp;S368&amp;T368&amp;U368&amp;V368</f>
        <v/>
      </c>
      <c r="K368" s="48"/>
      <c r="L368" s="48"/>
      <c r="M368" s="48"/>
      <c r="N368" s="48"/>
      <c r="O368" s="48"/>
      <c r="P368" s="48"/>
      <c r="Q368" s="48"/>
      <c r="R368" s="49"/>
      <c r="S368" s="48"/>
      <c r="T368" s="100"/>
      <c r="U368" s="48"/>
      <c r="V368" s="48"/>
    </row>
    <row r="369" spans="5:6">
      <c r="E369" s="200"/>
      <c r="F369" s="50"/>
    </row>
    <row r="370" spans="5:6">
      <c r="E370" s="200"/>
      <c r="F370" s="50"/>
    </row>
    <row r="371" spans="5:6">
      <c r="E371" s="200"/>
      <c r="F371" s="50"/>
    </row>
    <row r="372" spans="5:6">
      <c r="E372" s="200"/>
      <c r="F372" s="50"/>
    </row>
    <row r="373" spans="5:6">
      <c r="E373" s="200"/>
      <c r="F373" s="50"/>
    </row>
    <row r="374" spans="5:6">
      <c r="E374" s="200"/>
      <c r="F374" s="50"/>
    </row>
    <row r="375" spans="5:6">
      <c r="E375" s="200"/>
      <c r="F375" s="50"/>
    </row>
    <row r="376" spans="5:6">
      <c r="E376" s="200"/>
      <c r="F376" s="50"/>
    </row>
    <row r="377" spans="5:6">
      <c r="E377" s="200"/>
      <c r="F377" s="50"/>
    </row>
    <row r="378" spans="5:6">
      <c r="E378" s="200"/>
      <c r="F378" s="50"/>
    </row>
    <row r="379" spans="5:6">
      <c r="E379" s="200"/>
      <c r="F379" s="50"/>
    </row>
    <row r="380" spans="5:6">
      <c r="E380" s="200"/>
      <c r="F380" s="50"/>
    </row>
    <row r="381" spans="5:6">
      <c r="E381" s="200"/>
      <c r="F381" s="50"/>
    </row>
    <row r="382" spans="5:6">
      <c r="E382" s="200"/>
      <c r="F382" s="50"/>
    </row>
    <row r="383" spans="5:6">
      <c r="E383" s="200"/>
      <c r="F383" s="50"/>
    </row>
    <row r="384" spans="5:6">
      <c r="E384" s="200"/>
      <c r="F384" s="50"/>
    </row>
    <row r="385" spans="5:6">
      <c r="E385" s="200"/>
      <c r="F385" s="50"/>
    </row>
    <row r="386" spans="5:6">
      <c r="E386" s="200"/>
      <c r="F386" s="50"/>
    </row>
    <row r="387" spans="5:6">
      <c r="E387" s="200"/>
      <c r="F387" s="50"/>
    </row>
    <row r="388" spans="5:6">
      <c r="E388" s="200"/>
      <c r="F388" s="50"/>
    </row>
    <row r="389" spans="5:6">
      <c r="E389" s="200"/>
      <c r="F389" s="50"/>
    </row>
    <row r="390" spans="5:6">
      <c r="E390" s="200"/>
      <c r="F390" s="50"/>
    </row>
    <row r="391" spans="5:6">
      <c r="E391" s="200"/>
      <c r="F391" s="50"/>
    </row>
    <row r="392" spans="5:6">
      <c r="E392" s="200"/>
      <c r="F392" s="50"/>
    </row>
    <row r="393" spans="5:6">
      <c r="E393" s="200"/>
      <c r="F393" s="50"/>
    </row>
    <row r="394" spans="5:6">
      <c r="E394" s="200"/>
      <c r="F394" s="50"/>
    </row>
    <row r="395" spans="5:6">
      <c r="E395" s="200"/>
      <c r="F395" s="50"/>
    </row>
    <row r="396" spans="5:6">
      <c r="E396" s="200"/>
      <c r="F396" s="50"/>
    </row>
    <row r="397" spans="5:6">
      <c r="E397" s="200"/>
      <c r="F397" s="50"/>
    </row>
    <row r="398" spans="5:6">
      <c r="E398" s="200"/>
      <c r="F398" s="50"/>
    </row>
    <row r="399" spans="5:6">
      <c r="E399" s="200"/>
      <c r="F399" s="50"/>
    </row>
    <row r="400" spans="5:6">
      <c r="E400" s="200"/>
      <c r="F400" s="50"/>
    </row>
    <row r="401" spans="5:6">
      <c r="E401" s="200"/>
      <c r="F401" s="50"/>
    </row>
    <row r="402" spans="5:6">
      <c r="E402" s="200"/>
      <c r="F402" s="50"/>
    </row>
    <row r="403" spans="5:6">
      <c r="E403" s="200"/>
      <c r="F403" s="50"/>
    </row>
    <row r="404" spans="5:6">
      <c r="E404" s="200"/>
      <c r="F404" s="50"/>
    </row>
    <row r="405" spans="5:6">
      <c r="E405" s="200"/>
      <c r="F405" s="50"/>
    </row>
    <row r="406" spans="5:6">
      <c r="E406" s="200"/>
      <c r="F406" s="50"/>
    </row>
    <row r="407" spans="5:6">
      <c r="E407" s="200"/>
      <c r="F407" s="50"/>
    </row>
    <row r="408" spans="5:6">
      <c r="E408" s="200"/>
      <c r="F408" s="50"/>
    </row>
    <row r="409" spans="5:6">
      <c r="E409" s="200"/>
      <c r="F409" s="50"/>
    </row>
    <row r="410" spans="5:6">
      <c r="E410" s="200"/>
      <c r="F410" s="50"/>
    </row>
    <row r="411" spans="5:6">
      <c r="E411" s="200"/>
      <c r="F411" s="50"/>
    </row>
    <row r="412" spans="5:6">
      <c r="E412" s="200"/>
      <c r="F412" s="50"/>
    </row>
    <row r="413" spans="5:6">
      <c r="E413" s="200"/>
      <c r="F413" s="50"/>
    </row>
    <row r="414" spans="5:6">
      <c r="E414" s="200"/>
      <c r="F414" s="50"/>
    </row>
    <row r="415" spans="5:6">
      <c r="E415" s="200"/>
      <c r="F415" s="50"/>
    </row>
    <row r="416" spans="5:6">
      <c r="E416" s="200"/>
      <c r="F416" s="50"/>
    </row>
    <row r="417" spans="5:6">
      <c r="E417" s="200"/>
      <c r="F417" s="50"/>
    </row>
    <row r="418" spans="5:6">
      <c r="E418" s="200"/>
      <c r="F418" s="50"/>
    </row>
  </sheetData>
  <mergeCells count="4">
    <mergeCell ref="K1:L1"/>
    <mergeCell ref="M1:Q1"/>
    <mergeCell ref="R1:V1"/>
    <mergeCell ref="C2:E2"/>
  </mergeCells>
  <phoneticPr fontId="3"/>
  <conditionalFormatting sqref="E3:F38 E369:F418 E39:E368">
    <cfRule type="expression" dxfId="797" priority="454" stopIfTrue="1">
      <formula>VLOOKUP(WEEKDAY(C3,1),$C$52:$G$58,2)="土"</formula>
    </cfRule>
    <cfRule type="expression" dxfId="796" priority="455" stopIfTrue="1">
      <formula>VLOOKUP(WEEKDAY(C3,1),$C$52:$G$58,2)="日"</formula>
    </cfRule>
  </conditionalFormatting>
  <conditionalFormatting sqref="D39:D368">
    <cfRule type="expression" dxfId="795" priority="414" stopIfTrue="1">
      <formula>VLOOKUP(WEEKDAY(C39,1),$C$52:$G$58,2)="土"</formula>
    </cfRule>
    <cfRule type="expression" dxfId="794" priority="415" stopIfTrue="1">
      <formula>VLOOKUP(WEEKDAY(C39,1),$C$52:$G$58,2)="日"</formula>
    </cfRule>
  </conditionalFormatting>
  <conditionalFormatting sqref="C3:C368">
    <cfRule type="cellIs" dxfId="793" priority="409" operator="equal">
      <formula>"土"</formula>
    </cfRule>
    <cfRule type="cellIs" dxfId="792" priority="410" operator="equal">
      <formula>"日"</formula>
    </cfRule>
  </conditionalFormatting>
  <conditionalFormatting sqref="R8">
    <cfRule type="expression" dxfId="791" priority="350" stopIfTrue="1">
      <formula>VLOOKUP($B8,#REF!,2)=$B8</formula>
    </cfRule>
  </conditionalFormatting>
  <conditionalFormatting sqref="R3:R6">
    <cfRule type="expression" dxfId="790" priority="344" stopIfTrue="1">
      <formula>VLOOKUP($B3,#REF!,2)=$B3</formula>
    </cfRule>
  </conditionalFormatting>
  <conditionalFormatting sqref="R9 R139 R141:R368 R134:R136 R11:R128">
    <cfRule type="expression" dxfId="789" priority="341" stopIfTrue="1">
      <formula>VLOOKUP($B9,#REF!,2)=$B9</formula>
    </cfRule>
  </conditionalFormatting>
  <conditionalFormatting sqref="S8:V8">
    <cfRule type="expression" dxfId="788" priority="338" stopIfTrue="1">
      <formula>VLOOKUP($B8,#REF!,2)=$B8</formula>
    </cfRule>
  </conditionalFormatting>
  <conditionalFormatting sqref="S3:V6 U7:V7">
    <cfRule type="expression" dxfId="787" priority="335" stopIfTrue="1">
      <formula>VLOOKUP($B3,#REF!,2)=$B3</formula>
    </cfRule>
  </conditionalFormatting>
  <conditionalFormatting sqref="S12:V16 S11:U11 S18:V24 S17:U17 S26:V27 S25:U25 S29:V33 T28:V28 S46:V48 S45:U45 S50:V51 T49:V49 S43:V44 T42:V42 S35:V41 S34:U34 T53:U53 T54:V54 T52:V52 S70:V70 S69:U69 S98:V107 S97:U97 S126:V128 S125:U125 S162:V170 T160:U160 T161:V161 T192:V192 S188:U188 T189:V189 S190:T191 V190:V191 S194:V196 T193:U193 S224:V224 S223:U223 S216:V220 T215:V215 T214:U214 S252:V261 S251:U251 S286:V304 S285:U285 T284:V284 S315:V319 S314:U314 S323:V324 T320:V322 S326:V332 S325:U325 S333:U333 S344:V350 S342:U342 S354:V360 S353:U353 S361:U361 S263:V269 S262:U262 S225 U225:V225 S222:V222 S221:U221 S203:V203 T201:V202 S206:V206 S204:S205 U205:V205 S64:V68 T61:V63 S207:U207 S200:V200 S199:U199 S151:U151 T150:V150 S109:V111 S108:U108 S88:U88 S81:V81 T80:U80 S306:V307 S305:U305 S309:V313 T308:V308 S270:U270 S179:U179 S172:V178 S171:U171 T159:V159 S116:U116 S79:V79 T78:V78 S144:V149 S143:U143 U137:U138 S226:V229 T343:V343 S352:V352 S351 U351:V351 S74:V77 U73:V73 T71:V72 S85:V87 T82:V84 S197:T198 S232:V233 T230:V231 S113:V115 U112:V112 S55:V60 S89:V96 S117:V124 S152:V158 S180:V187 S208:V213 S235:V250 S271:V283 S334:V341 S362:V368 S9:V10 V204 V197:V198 S139:V139 S141:V142 U140:V140 S134:V136 U129:V133 T234:V234">
    <cfRule type="expression" dxfId="68" priority="332" stopIfTrue="1">
      <formula>VLOOKUP($B9,#REF!,2)=$B9</formula>
    </cfRule>
  </conditionalFormatting>
  <conditionalFormatting sqref="K8:Q8">
    <cfRule type="expression" dxfId="786" priority="329" stopIfTrue="1">
      <formula>VLOOKUP($B8,#REF!,2)=$B8</formula>
    </cfRule>
  </conditionalFormatting>
  <conditionalFormatting sqref="K3:Q7">
    <cfRule type="expression" dxfId="785" priority="326" stopIfTrue="1">
      <formula>VLOOKUP($B3,#REF!,2)=$B3</formula>
    </cfRule>
  </conditionalFormatting>
  <conditionalFormatting sqref="K219:N219 P219:Q219 K220:Q368 K9:Q218">
    <cfRule type="expression" dxfId="784" priority="323" stopIfTrue="1">
      <formula>VLOOKUP($B9,#REF!,2)=$B9</formula>
    </cfRule>
  </conditionalFormatting>
  <conditionalFormatting sqref="I8">
    <cfRule type="expression" dxfId="783" priority="320" stopIfTrue="1">
      <formula>VLOOKUP($B8,#REF!,2)=$B8</formula>
    </cfRule>
  </conditionalFormatting>
  <conditionalFormatting sqref="I3:I7">
    <cfRule type="expression" dxfId="782" priority="317" stopIfTrue="1">
      <formula>VLOOKUP($B3,#REF!,2)=$B3</formula>
    </cfRule>
  </conditionalFormatting>
  <conditionalFormatting sqref="I9:I368">
    <cfRule type="expression" dxfId="781" priority="314" stopIfTrue="1">
      <formula>VLOOKUP($B9,#REF!,2)=$B9</formula>
    </cfRule>
  </conditionalFormatting>
  <conditionalFormatting sqref="V11">
    <cfRule type="expression" dxfId="780" priority="302" stopIfTrue="1">
      <formula>VLOOKUP($B11,#REF!,2)=$B11</formula>
    </cfRule>
  </conditionalFormatting>
  <conditionalFormatting sqref="V17">
    <cfRule type="expression" dxfId="779" priority="299" stopIfTrue="1">
      <formula>VLOOKUP($B17,#REF!,2)=$B17</formula>
    </cfRule>
  </conditionalFormatting>
  <conditionalFormatting sqref="V25">
    <cfRule type="expression" dxfId="778" priority="296" stopIfTrue="1">
      <formula>VLOOKUP($B25,#REF!,2)=$B25</formula>
    </cfRule>
  </conditionalFormatting>
  <conditionalFormatting sqref="S28">
    <cfRule type="expression" dxfId="777" priority="293" stopIfTrue="1">
      <formula>VLOOKUP($B28,#REF!,2)=$B28</formula>
    </cfRule>
  </conditionalFormatting>
  <conditionalFormatting sqref="V45">
    <cfRule type="expression" dxfId="776" priority="290" stopIfTrue="1">
      <formula>VLOOKUP($B45,#REF!,2)=$B45</formula>
    </cfRule>
  </conditionalFormatting>
  <conditionalFormatting sqref="S49">
    <cfRule type="expression" dxfId="775" priority="287" stopIfTrue="1">
      <formula>VLOOKUP($B49,#REF!,2)=$B49</formula>
    </cfRule>
  </conditionalFormatting>
  <conditionalFormatting sqref="S42">
    <cfRule type="expression" dxfId="774" priority="284" stopIfTrue="1">
      <formula>VLOOKUP($B42,#REF!,2)=$B42</formula>
    </cfRule>
  </conditionalFormatting>
  <conditionalFormatting sqref="V34">
    <cfRule type="expression" dxfId="773" priority="281" stopIfTrue="1">
      <formula>VLOOKUP($B34,#REF!,2)=$B34</formula>
    </cfRule>
  </conditionalFormatting>
  <conditionalFormatting sqref="V53">
    <cfRule type="expression" dxfId="772" priority="278" stopIfTrue="1">
      <formula>VLOOKUP($B53,#REF!,2)=$B53</formula>
    </cfRule>
  </conditionalFormatting>
  <conditionalFormatting sqref="S52:S54">
    <cfRule type="expression" dxfId="771" priority="275" stopIfTrue="1">
      <formula>VLOOKUP($B52,#REF!,2)=$B52</formula>
    </cfRule>
  </conditionalFormatting>
  <conditionalFormatting sqref="V69">
    <cfRule type="expression" dxfId="770" priority="272" stopIfTrue="1">
      <formula>VLOOKUP($B69,#REF!,2)=$B69</formula>
    </cfRule>
  </conditionalFormatting>
  <conditionalFormatting sqref="V97">
    <cfRule type="expression" dxfId="769" priority="269" stopIfTrue="1">
      <formula>VLOOKUP($B97,#REF!,2)=$B97</formula>
    </cfRule>
  </conditionalFormatting>
  <conditionalFormatting sqref="V125">
    <cfRule type="expression" dxfId="768" priority="266" stopIfTrue="1">
      <formula>VLOOKUP($B125,#REF!,2)=$B125</formula>
    </cfRule>
  </conditionalFormatting>
  <conditionalFormatting sqref="V160">
    <cfRule type="expression" dxfId="767" priority="263" stopIfTrue="1">
      <formula>VLOOKUP($B160,#REF!,2)=$B160</formula>
    </cfRule>
  </conditionalFormatting>
  <conditionalFormatting sqref="S160">
    <cfRule type="expression" dxfId="766" priority="260" stopIfTrue="1">
      <formula>VLOOKUP($B160,#REF!,2)=$B160</formula>
    </cfRule>
  </conditionalFormatting>
  <conditionalFormatting sqref="S161">
    <cfRule type="expression" dxfId="765" priority="257" stopIfTrue="1">
      <formula>VLOOKUP($B161,#REF!,2)=$B161</formula>
    </cfRule>
  </conditionalFormatting>
  <conditionalFormatting sqref="V188">
    <cfRule type="expression" dxfId="764" priority="254" stopIfTrue="1">
      <formula>VLOOKUP($B188,#REF!,2)=$B188</formula>
    </cfRule>
  </conditionalFormatting>
  <conditionalFormatting sqref="S189">
    <cfRule type="expression" dxfId="763" priority="251" stopIfTrue="1">
      <formula>VLOOKUP($B189,#REF!,2)=$B189</formula>
    </cfRule>
  </conditionalFormatting>
  <conditionalFormatting sqref="U190">
    <cfRule type="expression" dxfId="762" priority="248" stopIfTrue="1">
      <formula>VLOOKUP($B190,#REF!,2)=$B190</formula>
    </cfRule>
  </conditionalFormatting>
  <conditionalFormatting sqref="U191">
    <cfRule type="expression" dxfId="761" priority="245" stopIfTrue="1">
      <formula>VLOOKUP($B191,#REF!,2)=$B191</formula>
    </cfRule>
  </conditionalFormatting>
  <conditionalFormatting sqref="V193">
    <cfRule type="expression" dxfId="760" priority="242" stopIfTrue="1">
      <formula>VLOOKUP($B193,#REF!,2)=$B193</formula>
    </cfRule>
  </conditionalFormatting>
  <conditionalFormatting sqref="S192:S193">
    <cfRule type="expression" dxfId="759" priority="239" stopIfTrue="1">
      <formula>VLOOKUP($B192,#REF!,2)=$B192</formula>
    </cfRule>
  </conditionalFormatting>
  <conditionalFormatting sqref="V223">
    <cfRule type="expression" dxfId="758" priority="236" stopIfTrue="1">
      <formula>VLOOKUP($B223,#REF!,2)=$B223</formula>
    </cfRule>
  </conditionalFormatting>
  <conditionalFormatting sqref="S214:S215">
    <cfRule type="expression" dxfId="757" priority="233" stopIfTrue="1">
      <formula>VLOOKUP($B214,#REF!,2)=$B214</formula>
    </cfRule>
  </conditionalFormatting>
  <conditionalFormatting sqref="V214">
    <cfRule type="expression" dxfId="756" priority="230" stopIfTrue="1">
      <formula>VLOOKUP($B214,#REF!,2)=$B214</formula>
    </cfRule>
  </conditionalFormatting>
  <conditionalFormatting sqref="V251">
    <cfRule type="expression" dxfId="755" priority="227" stopIfTrue="1">
      <formula>VLOOKUP($B251,#REF!,2)=$B251</formula>
    </cfRule>
  </conditionalFormatting>
  <conditionalFormatting sqref="V285">
    <cfRule type="expression" dxfId="754" priority="224" stopIfTrue="1">
      <formula>VLOOKUP($B285,#REF!,2)=$B285</formula>
    </cfRule>
  </conditionalFormatting>
  <conditionalFormatting sqref="S284">
    <cfRule type="expression" dxfId="753" priority="221" stopIfTrue="1">
      <formula>VLOOKUP($B284,#REF!,2)=$B284</formula>
    </cfRule>
  </conditionalFormatting>
  <conditionalFormatting sqref="V314">
    <cfRule type="expression" dxfId="752" priority="218" stopIfTrue="1">
      <formula>VLOOKUP($B314,#REF!,2)=$B314</formula>
    </cfRule>
  </conditionalFormatting>
  <conditionalFormatting sqref="S320">
    <cfRule type="expression" dxfId="751" priority="215" stopIfTrue="1">
      <formula>VLOOKUP($B320,#REF!,2)=$B320</formula>
    </cfRule>
  </conditionalFormatting>
  <conditionalFormatting sqref="S321">
    <cfRule type="expression" dxfId="750" priority="212" stopIfTrue="1">
      <formula>VLOOKUP($B321,#REF!,2)=$B321</formula>
    </cfRule>
  </conditionalFormatting>
  <conditionalFormatting sqref="S322">
    <cfRule type="expression" dxfId="749" priority="209" stopIfTrue="1">
      <formula>VLOOKUP($B322,#REF!,2)=$B322</formula>
    </cfRule>
  </conditionalFormatting>
  <conditionalFormatting sqref="V325">
    <cfRule type="expression" dxfId="748" priority="206" stopIfTrue="1">
      <formula>VLOOKUP($B325,#REF!,2)=$B325</formula>
    </cfRule>
  </conditionalFormatting>
  <conditionalFormatting sqref="V333">
    <cfRule type="expression" dxfId="747" priority="203" stopIfTrue="1">
      <formula>VLOOKUP($B333,#REF!,2)=$B333</formula>
    </cfRule>
  </conditionalFormatting>
  <conditionalFormatting sqref="V342">
    <cfRule type="expression" dxfId="746" priority="200" stopIfTrue="1">
      <formula>VLOOKUP($B342,#REF!,2)=$B342</formula>
    </cfRule>
  </conditionalFormatting>
  <conditionalFormatting sqref="V353">
    <cfRule type="expression" dxfId="745" priority="197" stopIfTrue="1">
      <formula>VLOOKUP($B353,#REF!,2)=$B353</formula>
    </cfRule>
  </conditionalFormatting>
  <conditionalFormatting sqref="V361">
    <cfRule type="expression" dxfId="744" priority="194" stopIfTrue="1">
      <formula>VLOOKUP($B361,#REF!,2)=$B361</formula>
    </cfRule>
  </conditionalFormatting>
  <conditionalFormatting sqref="V262">
    <cfRule type="expression" dxfId="743" priority="191" stopIfTrue="1">
      <formula>VLOOKUP($B262,#REF!,2)=$B262</formula>
    </cfRule>
  </conditionalFormatting>
  <conditionalFormatting sqref="T225">
    <cfRule type="expression" dxfId="742" priority="188" stopIfTrue="1">
      <formula>VLOOKUP($B225,#REF!,2)=$B225</formula>
    </cfRule>
  </conditionalFormatting>
  <conditionalFormatting sqref="V221">
    <cfRule type="expression" dxfId="741" priority="185" stopIfTrue="1">
      <formula>VLOOKUP($B221,#REF!,2)=$B221</formula>
    </cfRule>
  </conditionalFormatting>
  <conditionalFormatting sqref="O219">
    <cfRule type="expression" dxfId="740" priority="182" stopIfTrue="1">
      <formula>VLOOKUP($B219,#REF!,2)=$B219</formula>
    </cfRule>
  </conditionalFormatting>
  <conditionalFormatting sqref="S201">
    <cfRule type="expression" dxfId="739" priority="179" stopIfTrue="1">
      <formula>VLOOKUP($B201,#REF!,2)=$B201</formula>
    </cfRule>
  </conditionalFormatting>
  <conditionalFormatting sqref="S202">
    <cfRule type="expression" dxfId="738" priority="176" stopIfTrue="1">
      <formula>VLOOKUP($B202,#REF!,2)=$B202</formula>
    </cfRule>
  </conditionalFormatting>
  <conditionalFormatting sqref="S61:S63">
    <cfRule type="expression" dxfId="737" priority="167" stopIfTrue="1">
      <formula>VLOOKUP($B61,#REF!,2)=$B61</formula>
    </cfRule>
  </conditionalFormatting>
  <conditionalFormatting sqref="V207">
    <cfRule type="expression" dxfId="736" priority="164" stopIfTrue="1">
      <formula>VLOOKUP($B207,#REF!,2)=$B207</formula>
    </cfRule>
  </conditionalFormatting>
  <conditionalFormatting sqref="V199">
    <cfRule type="expression" dxfId="735" priority="161" stopIfTrue="1">
      <formula>VLOOKUP($B199,#REF!,2)=$B199</formula>
    </cfRule>
  </conditionalFormatting>
  <conditionalFormatting sqref="V151">
    <cfRule type="expression" dxfId="734" priority="158" stopIfTrue="1">
      <formula>VLOOKUP($B151,#REF!,2)=$B151</formula>
    </cfRule>
  </conditionalFormatting>
  <conditionalFormatting sqref="V108">
    <cfRule type="expression" dxfId="733" priority="155" stopIfTrue="1">
      <formula>VLOOKUP($B108,#REF!,2)=$B108</formula>
    </cfRule>
  </conditionalFormatting>
  <conditionalFormatting sqref="V88">
    <cfRule type="expression" dxfId="732" priority="152" stopIfTrue="1">
      <formula>VLOOKUP($B88,#REF!,2)=$B88</formula>
    </cfRule>
  </conditionalFormatting>
  <conditionalFormatting sqref="V80">
    <cfRule type="expression" dxfId="731" priority="149" stopIfTrue="1">
      <formula>VLOOKUP($B80,#REF!,2)=$B80</formula>
    </cfRule>
  </conditionalFormatting>
  <conditionalFormatting sqref="S308">
    <cfRule type="expression" dxfId="730" priority="143" stopIfTrue="1">
      <formula>VLOOKUP($B308,#REF!,2)=$B308</formula>
    </cfRule>
  </conditionalFormatting>
  <conditionalFormatting sqref="V270">
    <cfRule type="expression" dxfId="729" priority="137" stopIfTrue="1">
      <formula>VLOOKUP($B270,#REF!,2)=$B270</formula>
    </cfRule>
  </conditionalFormatting>
  <conditionalFormatting sqref="V179">
    <cfRule type="expression" dxfId="728" priority="134" stopIfTrue="1">
      <formula>VLOOKUP($B179,#REF!,2)=$B179</formula>
    </cfRule>
  </conditionalFormatting>
  <conditionalFormatting sqref="V171">
    <cfRule type="expression" dxfId="727" priority="131" stopIfTrue="1">
      <formula>VLOOKUP($B171,#REF!,2)=$B171</formula>
    </cfRule>
  </conditionalFormatting>
  <conditionalFormatting sqref="S159">
    <cfRule type="expression" dxfId="726" priority="128" stopIfTrue="1">
      <formula>VLOOKUP($B159,#REF!,2)=$B159</formula>
    </cfRule>
  </conditionalFormatting>
  <conditionalFormatting sqref="G3:G28">
    <cfRule type="expression" dxfId="725" priority="122" stopIfTrue="1">
      <formula>VLOOKUP($B3,#REF!,2)=$B3</formula>
    </cfRule>
  </conditionalFormatting>
  <conditionalFormatting sqref="H3:H4">
    <cfRule type="expression" dxfId="724" priority="119" stopIfTrue="1">
      <formula>VLOOKUP($B3,#REF!,2)=$B3</formula>
    </cfRule>
  </conditionalFormatting>
  <conditionalFormatting sqref="V116">
    <cfRule type="expression" dxfId="723" priority="116" stopIfTrue="1">
      <formula>VLOOKUP($B116,#REF!,2)=$B116</formula>
    </cfRule>
  </conditionalFormatting>
  <conditionalFormatting sqref="H5:H368">
    <cfRule type="expression" dxfId="722" priority="113" stopIfTrue="1">
      <formula>VLOOKUP($B5,#REF!,2)=$B5</formula>
    </cfRule>
  </conditionalFormatting>
  <conditionalFormatting sqref="S78">
    <cfRule type="expression" dxfId="721" priority="110" stopIfTrue="1">
      <formula>VLOOKUP($B78,#REF!,2)=$B78</formula>
    </cfRule>
  </conditionalFormatting>
  <conditionalFormatting sqref="G39:G368">
    <cfRule type="expression" dxfId="720" priority="107" stopIfTrue="1">
      <formula>VLOOKUP($B39,#REF!,2)=$B39</formula>
    </cfRule>
  </conditionalFormatting>
  <conditionalFormatting sqref="S7">
    <cfRule type="expression" dxfId="719" priority="104" stopIfTrue="1">
      <formula>VLOOKUP($B7,#REF!,2)=$B7</formula>
    </cfRule>
  </conditionalFormatting>
  <conditionalFormatting sqref="F39:F368">
    <cfRule type="expression" dxfId="718" priority="100" stopIfTrue="1">
      <formula>VLOOKUP(WEEKDAY(D39,1),$C$52:$G$58,2)="土"</formula>
    </cfRule>
    <cfRule type="expression" dxfId="717" priority="101" stopIfTrue="1">
      <formula>VLOOKUP(WEEKDAY(D39,1),$C$52:$G$58,2)="日"</formula>
    </cfRule>
  </conditionalFormatting>
  <conditionalFormatting sqref="V138">
    <cfRule type="expression" dxfId="716" priority="99" stopIfTrue="1">
      <formula>VLOOKUP($B138,#REF!,2)=$B138</formula>
    </cfRule>
  </conditionalFormatting>
  <conditionalFormatting sqref="V143">
    <cfRule type="expression" dxfId="715" priority="96" stopIfTrue="1">
      <formula>VLOOKUP($B143,#REF!,2)=$B143</formula>
    </cfRule>
  </conditionalFormatting>
  <conditionalFormatting sqref="V137">
    <cfRule type="expression" dxfId="714" priority="93" stopIfTrue="1">
      <formula>VLOOKUP($B137,#REF!,2)=$B137</formula>
    </cfRule>
  </conditionalFormatting>
  <conditionalFormatting sqref="S343">
    <cfRule type="expression" dxfId="713" priority="90" stopIfTrue="1">
      <formula>VLOOKUP($B343,#REF!,2)=$B343</formula>
    </cfRule>
  </conditionalFormatting>
  <conditionalFormatting sqref="T351">
    <cfRule type="expression" dxfId="712" priority="87" stopIfTrue="1">
      <formula>VLOOKUP($B351,#REF!,2)=$B351</formula>
    </cfRule>
  </conditionalFormatting>
  <conditionalFormatting sqref="T73">
    <cfRule type="expression" dxfId="711" priority="84" stopIfTrue="1">
      <formula>VLOOKUP($B73,#REF!,2)=$B73</formula>
    </cfRule>
  </conditionalFormatting>
  <conditionalFormatting sqref="S82:S84">
    <cfRule type="expression" dxfId="710" priority="72" stopIfTrue="1">
      <formula>VLOOKUP($B82,#REF!,2)=$B82</formula>
    </cfRule>
  </conditionalFormatting>
  <conditionalFormatting sqref="S150">
    <cfRule type="expression" dxfId="709" priority="69" stopIfTrue="1">
      <formula>VLOOKUP($B150,#REF!,2)=$B150</formula>
    </cfRule>
  </conditionalFormatting>
  <conditionalFormatting sqref="S80">
    <cfRule type="expression" dxfId="708" priority="75" stopIfTrue="1">
      <formula>VLOOKUP($B80,#REF!,2)=$B80</formula>
    </cfRule>
  </conditionalFormatting>
  <conditionalFormatting sqref="S230:S231">
    <cfRule type="expression" dxfId="707" priority="63" stopIfTrue="1">
      <formula>VLOOKUP($B230,#REF!,2)=$B230</formula>
    </cfRule>
  </conditionalFormatting>
  <conditionalFormatting sqref="S234">
    <cfRule type="expression" dxfId="706" priority="60" stopIfTrue="1">
      <formula>VLOOKUP($B234,#REF!,2)=$B234</formula>
    </cfRule>
  </conditionalFormatting>
  <conditionalFormatting sqref="S112:T112">
    <cfRule type="expression" dxfId="705" priority="57" stopIfTrue="1">
      <formula>VLOOKUP($B112,#REF!,2)=$B112</formula>
    </cfRule>
  </conditionalFormatting>
  <conditionalFormatting sqref="V305">
    <cfRule type="expression" dxfId="704" priority="54" stopIfTrue="1">
      <formula>VLOOKUP($B305,#REF!,2)=$B305</formula>
    </cfRule>
  </conditionalFormatting>
  <conditionalFormatting sqref="S72">
    <cfRule type="expression" dxfId="703" priority="51" stopIfTrue="1">
      <formula>VLOOKUP($B72,#REF!,2)=$B72</formula>
    </cfRule>
  </conditionalFormatting>
  <conditionalFormatting sqref="S71">
    <cfRule type="expression" dxfId="702" priority="48" stopIfTrue="1">
      <formula>VLOOKUP($B71,#REF!,2)=$B71</formula>
    </cfRule>
  </conditionalFormatting>
  <conditionalFormatting sqref="S73">
    <cfRule type="expression" dxfId="701" priority="45" stopIfTrue="1">
      <formula>VLOOKUP($B73,#REF!,2)=$B73</formula>
    </cfRule>
  </conditionalFormatting>
  <conditionalFormatting sqref="R7">
    <cfRule type="expression" dxfId="700" priority="42" stopIfTrue="1">
      <formula>VLOOKUP($B7,#REF!,2)=$B7</formula>
    </cfRule>
  </conditionalFormatting>
  <conditionalFormatting sqref="T7">
    <cfRule type="expression" dxfId="699" priority="39" stopIfTrue="1">
      <formula>VLOOKUP($B7,#REF!,2)=$B7</formula>
    </cfRule>
  </conditionalFormatting>
  <conditionalFormatting sqref="R10">
    <cfRule type="expression" dxfId="698" priority="36" stopIfTrue="1">
      <formula>VLOOKUP($B10,#REF!,2)=$B10</formula>
    </cfRule>
  </conditionalFormatting>
  <conditionalFormatting sqref="U204">
    <cfRule type="expression" dxfId="697" priority="33" stopIfTrue="1">
      <formula>VLOOKUP($B204,#REF!,2)=$B204</formula>
    </cfRule>
  </conditionalFormatting>
  <conditionalFormatting sqref="U197">
    <cfRule type="expression" dxfId="696" priority="30" stopIfTrue="1">
      <formula>VLOOKUP($B197,#REF!,2)=$B197</formula>
    </cfRule>
  </conditionalFormatting>
  <conditionalFormatting sqref="U198">
    <cfRule type="expression" dxfId="695" priority="27" stopIfTrue="1">
      <formula>VLOOKUP($B198,#REF!,2)=$B198</formula>
    </cfRule>
  </conditionalFormatting>
  <conditionalFormatting sqref="T204:T205">
    <cfRule type="expression" dxfId="694" priority="24" stopIfTrue="1">
      <formula>VLOOKUP($B204,#REF!,2)=$B204</formula>
    </cfRule>
  </conditionalFormatting>
  <conditionalFormatting sqref="R137:R138">
    <cfRule type="expression" dxfId="65" priority="21" stopIfTrue="1">
      <formula>VLOOKUP($B137,#REF!,2)=$B137</formula>
    </cfRule>
  </conditionalFormatting>
  <conditionalFormatting sqref="S137:T138">
    <cfRule type="expression" dxfId="64" priority="18" stopIfTrue="1">
      <formula>VLOOKUP($B137,#REF!,2)=$B137</formula>
    </cfRule>
  </conditionalFormatting>
  <conditionalFormatting sqref="R140">
    <cfRule type="expression" dxfId="59" priority="15" stopIfTrue="1">
      <formula>VLOOKUP($B140,#REF!,2)=$B140</formula>
    </cfRule>
  </conditionalFormatting>
  <conditionalFormatting sqref="S140:T140">
    <cfRule type="expression" dxfId="58" priority="12" stopIfTrue="1">
      <formula>VLOOKUP($B140,#REF!,2)=$B140</formula>
    </cfRule>
  </conditionalFormatting>
  <conditionalFormatting sqref="R129:R133">
    <cfRule type="expression" dxfId="53" priority="9" stopIfTrue="1">
      <formula>VLOOKUP($B129,#REF!,2)=$B129</formula>
    </cfRule>
  </conditionalFormatting>
  <conditionalFormatting sqref="S129:T133">
    <cfRule type="expression" dxfId="52" priority="6" stopIfTrue="1">
      <formula>VLOOKUP($B129,#REF!,2)=$B129</formula>
    </cfRule>
  </conditionalFormatting>
  <conditionalFormatting sqref="G29:G38">
    <cfRule type="expression" dxfId="47" priority="3" stopIfTrue="1">
      <formula>VLOOKUP($B29,#REF!,2)=$B29</formula>
    </cfRule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  <rowBreaks count="11" manualBreakCount="11">
    <brk id="32" max="8" man="1"/>
    <brk id="63" max="8" man="1"/>
    <brk id="93" max="8" man="1"/>
    <brk id="124" max="8" man="1"/>
    <brk id="155" max="8" man="1"/>
    <brk id="185" max="8" man="1"/>
    <brk id="216" max="8" man="1"/>
    <brk id="246" max="8" man="1"/>
    <brk id="277" max="8" man="1"/>
    <brk id="308" max="8" man="1"/>
    <brk id="337" max="8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8" stopIfTrue="1" id="{4F956CFC-B7E8-4C34-A496-2D6E4DE25011}">
            <xm:f>VLOOKUP(WEEKDAY($B8,1),Cal_Base!$A$2:$B$8,2)="日"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49" stopIfTrue="1" id="{3F63FB8B-B95B-4A66-8D4E-CCDA2A47D51C}">
            <xm:f>VLOOKUP(WEEKDAY($B8,1),Cal_Base!$A$2:$B$8,2)="土"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R8</xm:sqref>
        </x14:conditionalFormatting>
        <x14:conditionalFormatting xmlns:xm="http://schemas.microsoft.com/office/excel/2006/main">
          <x14:cfRule type="expression" priority="342" stopIfTrue="1" id="{BE0A8475-8A63-448E-8088-0385EC12A4CC}">
            <xm:f>VLOOKUP(WEEKDAY($B3,1),Cal_Base!$A$2:$B$8,2)="日"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43" stopIfTrue="1" id="{09864780-79FD-4750-8E03-58C83D0EC85A}">
            <xm:f>VLOOKUP(WEEKDAY($B3,1),Cal_Base!$A$2:$B$8,2)="土"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R3:R6</xm:sqref>
        </x14:conditionalFormatting>
        <x14:conditionalFormatting xmlns:xm="http://schemas.microsoft.com/office/excel/2006/main">
          <x14:cfRule type="expression" priority="339" stopIfTrue="1" id="{B07E92BC-B018-4376-AA00-6DFED267180B}">
            <xm:f>VLOOKUP(WEEKDAY($B9,1),Cal_Base!$A$2:$B$8,2)="日"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40" stopIfTrue="1" id="{BB8CAB9D-8642-4433-AD36-A27F4BF03527}">
            <xm:f>VLOOKUP(WEEKDAY($B9,1),Cal_Base!$A$2:$B$8,2)="土"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R9 R139 R141:R368 R134:R136 R11:R128</xm:sqref>
        </x14:conditionalFormatting>
        <x14:conditionalFormatting xmlns:xm="http://schemas.microsoft.com/office/excel/2006/main">
          <x14:cfRule type="expression" priority="336" stopIfTrue="1" id="{082ED698-2016-4373-9B64-9247B1EEE787}">
            <xm:f>VLOOKUP(WEEKDAY($B8,1),Cal_Base!$A$2:$B$8,2)="日"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7" stopIfTrue="1" id="{9186E3E4-1CA0-4AF9-A79A-3C1CE5159623}">
            <xm:f>VLOOKUP(WEEKDAY($B8,1),Cal_Base!$A$2:$B$8,2)="土"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S8:V8</xm:sqref>
        </x14:conditionalFormatting>
        <x14:conditionalFormatting xmlns:xm="http://schemas.microsoft.com/office/excel/2006/main">
          <x14:cfRule type="expression" priority="333" stopIfTrue="1" id="{03A3862A-6394-4CA4-9219-761CDDD73069}">
            <xm:f>VLOOKUP(WEEKDAY($B3,1),Cal_Base!$A$2:$B$8,2)="日"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4" stopIfTrue="1" id="{91ED2C9B-BFD2-4B8C-8673-760671D11063}">
            <xm:f>VLOOKUP(WEEKDAY($B3,1),Cal_Base!$A$2:$B$8,2)="土"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S3:V6 U7:V7</xm:sqref>
        </x14:conditionalFormatting>
        <x14:conditionalFormatting xmlns:xm="http://schemas.microsoft.com/office/excel/2006/main">
          <x14:cfRule type="expression" priority="330" stopIfTrue="1" id="{036FEB2F-CFEE-4743-8005-FAF738C23898}">
            <xm:f>VLOOKUP(WEEKDAY($B9,1),Cal_Base!$A$2:$B$8,2)="日"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1" stopIfTrue="1" id="{2B3DD264-9415-49C2-AF3C-1D60142762A0}">
            <xm:f>VLOOKUP(WEEKDAY($B9,1),Cal_Base!$A$2:$B$8,2)="土"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S12:V16 S11:U11 S18:V24 S17:U17 S26:V27 S25:U25 S29:V33 T28:V28 S46:V48 S45:U45 S50:V51 T49:V49 S43:V44 T42:V42 S35:V41 S34:U34 T53:U53 T54:V54 T52:V52 S70:V70 S69:U69 S98:V107 S97:U97 S126:V128 S125:U125 S162:V170 T160:U160 T161:V161 T192:V192 S188:U188 T189:V189 S190:T191 V190:V191 S194:V196 T193:U193 S224:V224 S223:U223 S216:V220 T215:V215 T214:U214 S252:V261 S251:U251 S286:V304 S285:U285 T284:V284 S315:V319 S314:U314 S323:V324 T320:V322 S326:V332 S325:U325 S333:U333 S344:V350 S342:U342 S354:V360 S353:U353 S361:U361 S263:V269 S262:U262 S225 U225:V225 S222:V222 S221:U221 S203:V203 T201:V202 S206:V206 S204:S205 U205:V205 S64:V68 T61:V63 S207:U207 S200:V200 S199:U199 S151:U151 T150:V150 S109:V111 S108:U108 S88:U88 S81:V81 T80:U80 S306:V307 S305:U305 S309:V313 T308:V308 S270:U270 S179:U179 S172:V178 S171:U171 T159:V159 S116:U116 S79:V79 T78:V78 S144:V149 S143:U143 U137:U138 S226:V229 T343:V343 S352:V352 S351 U351:V351 S74:V77 U73:V73 T71:V72 S85:V87 T82:V84 S197:T198 S232:V233 T230:V231 S113:V115 U112:V112 S55:V60 S89:V96 S117:V124 S152:V158 S180:V187 S208:V213 S235:V250 S271:V283 S334:V341 S362:V368 S9:V10 V204 V197:V198 S139:V139 S141:V142 U140:V140 S134:V136 U129:V133 T234:V234</xm:sqref>
        </x14:conditionalFormatting>
        <x14:conditionalFormatting xmlns:xm="http://schemas.microsoft.com/office/excel/2006/main">
          <x14:cfRule type="expression" priority="327" stopIfTrue="1" id="{3F4A86D1-B341-4E4B-AA3C-82CC220161D3}">
            <xm:f>VLOOKUP(WEEKDAY($B8,1),Cal_Base!$A$2:$B$8,2)="日"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28" stopIfTrue="1" id="{864738A8-3656-48CA-B173-0DE124A38999}">
            <xm:f>VLOOKUP(WEEKDAY($B8,1),Cal_Base!$A$2:$B$8,2)="土"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K8:Q8</xm:sqref>
        </x14:conditionalFormatting>
        <x14:conditionalFormatting xmlns:xm="http://schemas.microsoft.com/office/excel/2006/main">
          <x14:cfRule type="expression" priority="324" stopIfTrue="1" id="{4C8CB20B-23EF-4268-AA36-0B1B22342C53}">
            <xm:f>VLOOKUP(WEEKDAY($B3,1),Cal_Base!$A$2:$B$8,2)="日"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25" stopIfTrue="1" id="{45E8B52D-E615-4596-9EB5-D811F17F63FA}">
            <xm:f>VLOOKUP(WEEKDAY($B3,1),Cal_Base!$A$2:$B$8,2)="土"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K3:Q7</xm:sqref>
        </x14:conditionalFormatting>
        <x14:conditionalFormatting xmlns:xm="http://schemas.microsoft.com/office/excel/2006/main">
          <x14:cfRule type="expression" priority="321" stopIfTrue="1" id="{24D3B525-8256-4048-825C-03AABDF3D6AB}">
            <xm:f>VLOOKUP(WEEKDAY($B9,1),Cal_Base!$A$2:$B$8,2)="日"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22" stopIfTrue="1" id="{02728CD9-EFB6-4407-9A05-6A3E131B49A7}">
            <xm:f>VLOOKUP(WEEKDAY($B9,1),Cal_Base!$A$2:$B$8,2)="土"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K219:N219 P219:Q219 K220:Q368 K9:Q218</xm:sqref>
        </x14:conditionalFormatting>
        <x14:conditionalFormatting xmlns:xm="http://schemas.microsoft.com/office/excel/2006/main">
          <x14:cfRule type="expression" priority="318" stopIfTrue="1" id="{A0D87942-CBB6-4967-A566-DCBE5B5EBFCF}">
            <xm:f>VLOOKUP(WEEKDAY($B8,1),Cal_Base!$A$2:$B$8,2)="日"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9" stopIfTrue="1" id="{AC1C4087-65B1-488E-B5F2-587608B071C0}">
            <xm:f>VLOOKUP(WEEKDAY($B8,1),Cal_Base!$A$2:$B$8,2)="土"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315" stopIfTrue="1" id="{D6C1ABC9-AF14-47DE-8BE7-2941AC7EC462}">
            <xm:f>VLOOKUP(WEEKDAY($B3,1),Cal_Base!$A$2:$B$8,2)="日"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6" stopIfTrue="1" id="{717FE6EE-D1EF-47C6-9C71-F56914EBAA00}">
            <xm:f>VLOOKUP(WEEKDAY($B3,1),Cal_Base!$A$2:$B$8,2)="土"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I3:I7</xm:sqref>
        </x14:conditionalFormatting>
        <x14:conditionalFormatting xmlns:xm="http://schemas.microsoft.com/office/excel/2006/main">
          <x14:cfRule type="expression" priority="312" stopIfTrue="1" id="{FD91989F-E0A3-42EB-A5A2-5A44D312F007}">
            <xm:f>VLOOKUP(WEEKDAY($B9,1),Cal_Base!$A$2:$B$8,2)="日"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3" stopIfTrue="1" id="{A51A8F36-C1FD-4A34-A65B-EBE6225E6ACF}">
            <xm:f>VLOOKUP(WEEKDAY($B9,1),Cal_Base!$A$2:$B$8,2)="土"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I9:I368</xm:sqref>
        </x14:conditionalFormatting>
        <x14:conditionalFormatting xmlns:xm="http://schemas.microsoft.com/office/excel/2006/main">
          <x14:cfRule type="expression" priority="300" stopIfTrue="1" id="{FBC09BA0-C541-41BF-B171-2AEF76237D38}">
            <xm:f>VLOOKUP(WEEKDAY($B11,1),Cal_Base!$A$2:$B$8,2)="日"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01" stopIfTrue="1" id="{AB522B4E-88F8-4C07-A206-138B252D1136}">
            <xm:f>VLOOKUP(WEEKDAY($B11,1),Cal_Base!$A$2:$B$8,2)="土"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V11</xm:sqref>
        </x14:conditionalFormatting>
        <x14:conditionalFormatting xmlns:xm="http://schemas.microsoft.com/office/excel/2006/main">
          <x14:cfRule type="expression" priority="297" stopIfTrue="1" id="{7E9FCA26-1669-40A3-800F-2FCA8181FDC5}">
            <xm:f>VLOOKUP(WEEKDAY($B17,1),Cal_Base!$A$2:$B$8,2)="日"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98" stopIfTrue="1" id="{68B420E0-377D-408A-B845-97DD3C571235}">
            <xm:f>VLOOKUP(WEEKDAY($B17,1),Cal_Base!$A$2:$B$8,2)="土"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V17</xm:sqref>
        </x14:conditionalFormatting>
        <x14:conditionalFormatting xmlns:xm="http://schemas.microsoft.com/office/excel/2006/main">
          <x14:cfRule type="expression" priority="294" stopIfTrue="1" id="{9197634E-3028-402D-B43D-D2C40EFA350F}">
            <xm:f>VLOOKUP(WEEKDAY($B25,1),Cal_Base!$A$2:$B$8,2)="日"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95" stopIfTrue="1" id="{4EA62AB8-45CB-41CA-9772-B4535EEBFC18}">
            <xm:f>VLOOKUP(WEEKDAY($B25,1),Cal_Base!$A$2:$B$8,2)="土"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expression" priority="291" stopIfTrue="1" id="{3DFCE20B-C309-4349-83D5-B1FEF1AFDFFD}">
            <xm:f>VLOOKUP(WEEKDAY($B28,1),Cal_Base!$A$2:$B$8,2)="日"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92" stopIfTrue="1" id="{7CB126B3-EC79-4FF7-9474-29F734DE57B4}">
            <xm:f>VLOOKUP(WEEKDAY($B28,1),Cal_Base!$A$2:$B$8,2)="土"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expression" priority="288" stopIfTrue="1" id="{23CC003E-AB50-4DC7-BD4D-32D56D4C168C}">
            <xm:f>VLOOKUP(WEEKDAY($B45,1),Cal_Base!$A$2:$B$8,2)="日"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9" stopIfTrue="1" id="{34C85599-AC87-4450-8032-FF6002BD0512}">
            <xm:f>VLOOKUP(WEEKDAY($B45,1),Cal_Base!$A$2:$B$8,2)="土"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V45</xm:sqref>
        </x14:conditionalFormatting>
        <x14:conditionalFormatting xmlns:xm="http://schemas.microsoft.com/office/excel/2006/main">
          <x14:cfRule type="expression" priority="285" stopIfTrue="1" id="{53E83251-BA1E-48C5-B8D4-FFDD7ACFD4CB}">
            <xm:f>VLOOKUP(WEEKDAY($B49,1),Cal_Base!$A$2:$B$8,2)="日"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6" stopIfTrue="1" id="{1810900F-482D-4E25-843D-A204E5BA7B48}">
            <xm:f>VLOOKUP(WEEKDAY($B49,1),Cal_Base!$A$2:$B$8,2)="土"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282" stopIfTrue="1" id="{8CB1623C-0520-499B-BC17-84B56B861120}">
            <xm:f>VLOOKUP(WEEKDAY($B42,1),Cal_Base!$A$2:$B$8,2)="日"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3" stopIfTrue="1" id="{7507E9B7-060D-4C39-A704-27E4827C9860}">
            <xm:f>VLOOKUP(WEEKDAY($B42,1),Cal_Base!$A$2:$B$8,2)="土"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279" stopIfTrue="1" id="{A36F447A-A364-4125-8CD2-B1B729F46552}">
            <xm:f>VLOOKUP(WEEKDAY($B34,1),Cal_Base!$A$2:$B$8,2)="日"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0" stopIfTrue="1" id="{2E7FB083-FB8E-4E5E-9260-2634FA4F0358}">
            <xm:f>VLOOKUP(WEEKDAY($B34,1),Cal_Base!$A$2:$B$8,2)="土"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expression" priority="276" stopIfTrue="1" id="{7C4B2BAC-2773-4173-AE66-ABED5B9A623A}">
            <xm:f>VLOOKUP(WEEKDAY($B53,1),Cal_Base!$A$2:$B$8,2)="日"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77" stopIfTrue="1" id="{94112548-1A78-4AB3-BCDE-1EBC222C5A6D}">
            <xm:f>VLOOKUP(WEEKDAY($B53,1),Cal_Base!$A$2:$B$8,2)="土"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V53</xm:sqref>
        </x14:conditionalFormatting>
        <x14:conditionalFormatting xmlns:xm="http://schemas.microsoft.com/office/excel/2006/main">
          <x14:cfRule type="expression" priority="273" stopIfTrue="1" id="{CB2F0146-07A1-4CC9-B420-EA0014431A53}">
            <xm:f>VLOOKUP(WEEKDAY($B52,1),Cal_Base!$A$2:$B$8,2)="日"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74" stopIfTrue="1" id="{94090694-08EF-4FBF-98E6-3B3E01BCB9F9}">
            <xm:f>VLOOKUP(WEEKDAY($B52,1),Cal_Base!$A$2:$B$8,2)="土"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S52:S54</xm:sqref>
        </x14:conditionalFormatting>
        <x14:conditionalFormatting xmlns:xm="http://schemas.microsoft.com/office/excel/2006/main">
          <x14:cfRule type="expression" priority="156" stopIfTrue="1" id="{8C1D19F1-D631-4E95-973C-AF5377762F31}">
            <xm:f>VLOOKUP(WEEKDAY($B151,1),Cal_Base!$A$2:$B$8,2)="日"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7" stopIfTrue="1" id="{A33671A3-AF83-437D-AABB-C9729C727897}">
            <xm:f>VLOOKUP(WEEKDAY($B151,1),Cal_Base!$A$2:$B$8,2)="土"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V151</xm:sqref>
        </x14:conditionalFormatting>
        <x14:conditionalFormatting xmlns:xm="http://schemas.microsoft.com/office/excel/2006/main">
          <x14:cfRule type="expression" priority="126" stopIfTrue="1" id="{E0D778D4-74F1-437E-A5E7-B901130CC966}">
            <xm:f>VLOOKUP(WEEKDAY($B159,1),Cal_Base!$A$2:$B$8,2)="日"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7" stopIfTrue="1" id="{D356725A-BB25-4283-BDB3-279E8945C4F2}">
            <xm:f>VLOOKUP(WEEKDAY($B159,1),Cal_Base!$A$2:$B$8,2)="土"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S159</xm:sqref>
        </x14:conditionalFormatting>
        <x14:conditionalFormatting xmlns:xm="http://schemas.microsoft.com/office/excel/2006/main">
          <x14:cfRule type="expression" priority="270" stopIfTrue="1" id="{666AD2A4-046C-4D5A-9183-F6C3A7E1B1FE}">
            <xm:f>VLOOKUP(WEEKDAY($B69,1),Cal_Base!$A$2:$B$8,2)="日"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71" stopIfTrue="1" id="{0D707313-1FDB-4D7D-8DAE-7232CF801E8D}">
            <xm:f>VLOOKUP(WEEKDAY($B69,1),Cal_Base!$A$2:$B$8,2)="土"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V69</xm:sqref>
        </x14:conditionalFormatting>
        <x14:conditionalFormatting xmlns:xm="http://schemas.microsoft.com/office/excel/2006/main">
          <x14:cfRule type="expression" priority="267" stopIfTrue="1" id="{11208C99-A863-475E-864E-CC40780A9D76}">
            <xm:f>VLOOKUP(WEEKDAY($B97,1),Cal_Base!$A$2:$B$8,2)="日"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68" stopIfTrue="1" id="{3D9780D8-4624-4D3B-90E4-9F0DA44BEE27}">
            <xm:f>VLOOKUP(WEEKDAY($B97,1),Cal_Base!$A$2:$B$8,2)="土"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V97</xm:sqref>
        </x14:conditionalFormatting>
        <x14:conditionalFormatting xmlns:xm="http://schemas.microsoft.com/office/excel/2006/main">
          <x14:cfRule type="expression" priority="264" stopIfTrue="1" id="{305DD7A2-30A8-4B24-B4A2-5B044EE7EDCA}">
            <xm:f>VLOOKUP(WEEKDAY($B125,1),Cal_Base!$A$2:$B$8,2)="日"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65" stopIfTrue="1" id="{7CD08F55-0235-45E6-8800-B81A2686DA79}">
            <xm:f>VLOOKUP(WEEKDAY($B125,1),Cal_Base!$A$2:$B$8,2)="土"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V125</xm:sqref>
        </x14:conditionalFormatting>
        <x14:conditionalFormatting xmlns:xm="http://schemas.microsoft.com/office/excel/2006/main">
          <x14:cfRule type="expression" priority="261" stopIfTrue="1" id="{C30DB5FC-020B-4770-8C49-51E9AD2254E9}">
            <xm:f>VLOOKUP(WEEKDAY($B160,1),Cal_Base!$A$2:$B$8,2)="日"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62" stopIfTrue="1" id="{9101583A-0760-4B99-BA20-DDE667503AAE}">
            <xm:f>VLOOKUP(WEEKDAY($B160,1),Cal_Base!$A$2:$B$8,2)="土"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V160</xm:sqref>
        </x14:conditionalFormatting>
        <x14:conditionalFormatting xmlns:xm="http://schemas.microsoft.com/office/excel/2006/main">
          <x14:cfRule type="expression" priority="258" stopIfTrue="1" id="{07F19031-1EC2-4FC7-840C-A4D2B36F67A3}">
            <xm:f>VLOOKUP(WEEKDAY($B160,1),Cal_Base!$A$2:$B$8,2)="日"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9" stopIfTrue="1" id="{28F5E7AC-5B9D-4F1B-8C4C-4185DF0484AF}">
            <xm:f>VLOOKUP(WEEKDAY($B160,1),Cal_Base!$A$2:$B$8,2)="土"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S160</xm:sqref>
        </x14:conditionalFormatting>
        <x14:conditionalFormatting xmlns:xm="http://schemas.microsoft.com/office/excel/2006/main">
          <x14:cfRule type="expression" priority="255" stopIfTrue="1" id="{230F0BB6-0B6F-49CA-A6B9-EF3970C5DBB1}">
            <xm:f>VLOOKUP(WEEKDAY($B161,1),Cal_Base!$A$2:$B$8,2)="日"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6" stopIfTrue="1" id="{41250283-C9B5-48B2-B735-9BDEE01B1D38}">
            <xm:f>VLOOKUP(WEEKDAY($B161,1),Cal_Base!$A$2:$B$8,2)="土"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S161</xm:sqref>
        </x14:conditionalFormatting>
        <x14:conditionalFormatting xmlns:xm="http://schemas.microsoft.com/office/excel/2006/main">
          <x14:cfRule type="expression" priority="252" stopIfTrue="1" id="{2BECADC4-D50B-4EAE-83A4-2F5780478649}">
            <xm:f>VLOOKUP(WEEKDAY($B188,1),Cal_Base!$A$2:$B$8,2)="日"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3" stopIfTrue="1" id="{49B5C6C8-9405-46CF-ADF6-20E3D7AD6999}">
            <xm:f>VLOOKUP(WEEKDAY($B188,1),Cal_Base!$A$2:$B$8,2)="土"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expression" priority="249" stopIfTrue="1" id="{29EE7ED4-5860-4450-A19E-853F60B67119}">
            <xm:f>VLOOKUP(WEEKDAY($B189,1),Cal_Base!$A$2:$B$8,2)="日"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0" stopIfTrue="1" id="{62C740F1-4317-480F-B9A3-19101763A7EA}">
            <xm:f>VLOOKUP(WEEKDAY($B189,1),Cal_Base!$A$2:$B$8,2)="土"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expression" priority="246" stopIfTrue="1" id="{2B02B156-2FA0-4866-963E-4319E0FC61CA}">
            <xm:f>VLOOKUP(WEEKDAY($B190,1),Cal_Base!$A$2:$B$8,2)="日"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47" stopIfTrue="1" id="{0F3ADB37-4A18-44AA-9269-6CB6AE6D591B}">
            <xm:f>VLOOKUP(WEEKDAY($B190,1),Cal_Base!$A$2:$B$8,2)="土"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U190</xm:sqref>
        </x14:conditionalFormatting>
        <x14:conditionalFormatting xmlns:xm="http://schemas.microsoft.com/office/excel/2006/main">
          <x14:cfRule type="expression" priority="243" stopIfTrue="1" id="{67B1C4E7-92A6-4CC7-9A36-B301D00E7C50}">
            <xm:f>VLOOKUP(WEEKDAY($B191,1),Cal_Base!$A$2:$B$8,2)="日"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44" stopIfTrue="1" id="{BE1A23A8-6EA1-4B4A-B0B4-A936736CA574}">
            <xm:f>VLOOKUP(WEEKDAY($B191,1),Cal_Base!$A$2:$B$8,2)="土"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U191</xm:sqref>
        </x14:conditionalFormatting>
        <x14:conditionalFormatting xmlns:xm="http://schemas.microsoft.com/office/excel/2006/main">
          <x14:cfRule type="expression" priority="240" stopIfTrue="1" id="{C39798CA-D313-4342-A07D-5349B6EA48F0}">
            <xm:f>VLOOKUP(WEEKDAY($B193,1),Cal_Base!$A$2:$B$8,2)="日"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41" stopIfTrue="1" id="{73B970B7-960C-46CA-A2A1-CB93CB4A419F}">
            <xm:f>VLOOKUP(WEEKDAY($B193,1),Cal_Base!$A$2:$B$8,2)="土"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V193</xm:sqref>
        </x14:conditionalFormatting>
        <x14:conditionalFormatting xmlns:xm="http://schemas.microsoft.com/office/excel/2006/main">
          <x14:cfRule type="expression" priority="237" stopIfTrue="1" id="{E714CA6E-3912-4865-B19C-56777C5C4BEC}">
            <xm:f>VLOOKUP(WEEKDAY($B192,1),Cal_Base!$A$2:$B$8,2)="日"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38" stopIfTrue="1" id="{6F30CAFB-83A2-47F5-B08D-41DFB16AB2AF}">
            <xm:f>VLOOKUP(WEEKDAY($B192,1),Cal_Base!$A$2:$B$8,2)="土"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S192:S193</xm:sqref>
        </x14:conditionalFormatting>
        <x14:conditionalFormatting xmlns:xm="http://schemas.microsoft.com/office/excel/2006/main">
          <x14:cfRule type="expression" priority="234" stopIfTrue="1" id="{29A95A7C-B5F0-49FB-AE30-465467E48C21}">
            <xm:f>VLOOKUP(WEEKDAY($B223,1),Cal_Base!$A$2:$B$8,2)="日"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35" stopIfTrue="1" id="{22474578-FC48-4DA3-A710-6E63E06580D8}">
            <xm:f>VLOOKUP(WEEKDAY($B223,1),Cal_Base!$A$2:$B$8,2)="土"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V223</xm:sqref>
        </x14:conditionalFormatting>
        <x14:conditionalFormatting xmlns:xm="http://schemas.microsoft.com/office/excel/2006/main">
          <x14:cfRule type="expression" priority="231" stopIfTrue="1" id="{F70C7872-1008-4E1C-ACF9-423AD565F171}">
            <xm:f>VLOOKUP(WEEKDAY($B214,1),Cal_Base!$A$2:$B$8,2)="日"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32" stopIfTrue="1" id="{2E8BDFFA-2D91-4585-8D55-91CC3C04012A}">
            <xm:f>VLOOKUP(WEEKDAY($B214,1),Cal_Base!$A$2:$B$8,2)="土"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S214:S215</xm:sqref>
        </x14:conditionalFormatting>
        <x14:conditionalFormatting xmlns:xm="http://schemas.microsoft.com/office/excel/2006/main">
          <x14:cfRule type="expression" priority="228" stopIfTrue="1" id="{017C6566-8118-40AA-AB36-087441C5ADF1}">
            <xm:f>VLOOKUP(WEEKDAY($B214,1),Cal_Base!$A$2:$B$8,2)="日"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29" stopIfTrue="1" id="{F8AECC35-9467-485B-BA74-0BC57BD4149E}">
            <xm:f>VLOOKUP(WEEKDAY($B214,1),Cal_Base!$A$2:$B$8,2)="土"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V214</xm:sqref>
        </x14:conditionalFormatting>
        <x14:conditionalFormatting xmlns:xm="http://schemas.microsoft.com/office/excel/2006/main">
          <x14:cfRule type="expression" priority="225" stopIfTrue="1" id="{3A50EC40-ED71-4F7E-8C1E-670F7203A830}">
            <xm:f>VLOOKUP(WEEKDAY($B251,1),Cal_Base!$A$2:$B$8,2)="日"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26" stopIfTrue="1" id="{AB1F2E32-8488-4C2C-8BFE-C75E54EF7850}">
            <xm:f>VLOOKUP(WEEKDAY($B251,1),Cal_Base!$A$2:$B$8,2)="土"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V251</xm:sqref>
        </x14:conditionalFormatting>
        <x14:conditionalFormatting xmlns:xm="http://schemas.microsoft.com/office/excel/2006/main">
          <x14:cfRule type="expression" priority="222" stopIfTrue="1" id="{AB4B481E-9EB5-41B7-B817-37D8151CD38E}">
            <xm:f>VLOOKUP(WEEKDAY($B285,1),Cal_Base!$A$2:$B$8,2)="日"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23" stopIfTrue="1" id="{2C5E6722-0A26-4D1B-AFA5-36648244E40B}">
            <xm:f>VLOOKUP(WEEKDAY($B285,1),Cal_Base!$A$2:$B$8,2)="土"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V285</xm:sqref>
        </x14:conditionalFormatting>
        <x14:conditionalFormatting xmlns:xm="http://schemas.microsoft.com/office/excel/2006/main">
          <x14:cfRule type="expression" priority="219" stopIfTrue="1" id="{9A5727F6-F741-45E0-8662-1A1AD47732E8}">
            <xm:f>VLOOKUP(WEEKDAY($B284,1),Cal_Base!$A$2:$B$8,2)="日"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20" stopIfTrue="1" id="{CD0A9EC2-9E27-4F28-8C8C-FB376A3B2783}">
            <xm:f>VLOOKUP(WEEKDAY($B284,1),Cal_Base!$A$2:$B$8,2)="土"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S284</xm:sqref>
        </x14:conditionalFormatting>
        <x14:conditionalFormatting xmlns:xm="http://schemas.microsoft.com/office/excel/2006/main">
          <x14:cfRule type="expression" priority="216" stopIfTrue="1" id="{8F109FA1-9FC5-4DEE-8C42-7A1F35E48C16}">
            <xm:f>VLOOKUP(WEEKDAY($B314,1),Cal_Base!$A$2:$B$8,2)="日"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17" stopIfTrue="1" id="{FEC99B90-9D01-4FD2-9793-6ED1ADC85EC4}">
            <xm:f>VLOOKUP(WEEKDAY($B314,1),Cal_Base!$A$2:$B$8,2)="土"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V314</xm:sqref>
        </x14:conditionalFormatting>
        <x14:conditionalFormatting xmlns:xm="http://schemas.microsoft.com/office/excel/2006/main">
          <x14:cfRule type="expression" priority="213" stopIfTrue="1" id="{A84585D2-9911-48C1-97BC-72B1815C9DD5}">
            <xm:f>VLOOKUP(WEEKDAY($B320,1),Cal_Base!$A$2:$B$8,2)="日"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14" stopIfTrue="1" id="{8B043C17-BBC1-4E22-9CFF-355C0BD93C6A}">
            <xm:f>VLOOKUP(WEEKDAY($B320,1),Cal_Base!$A$2:$B$8,2)="土"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S320</xm:sqref>
        </x14:conditionalFormatting>
        <x14:conditionalFormatting xmlns:xm="http://schemas.microsoft.com/office/excel/2006/main">
          <x14:cfRule type="expression" priority="210" stopIfTrue="1" id="{0D2F867B-115A-4E2E-96DA-4D799B73C80F}">
            <xm:f>VLOOKUP(WEEKDAY($B321,1),Cal_Base!$A$2:$B$8,2)="日"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11" stopIfTrue="1" id="{EDB1EFDF-CC33-448E-8E56-85EC8100B2E5}">
            <xm:f>VLOOKUP(WEEKDAY($B321,1),Cal_Base!$A$2:$B$8,2)="土"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S321</xm:sqref>
        </x14:conditionalFormatting>
        <x14:conditionalFormatting xmlns:xm="http://schemas.microsoft.com/office/excel/2006/main">
          <x14:cfRule type="expression" priority="207" stopIfTrue="1" id="{02454F8B-5FBA-4A1D-85EE-899FE942F09A}">
            <xm:f>VLOOKUP(WEEKDAY($B322,1),Cal_Base!$A$2:$B$8,2)="日"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8" stopIfTrue="1" id="{35B4A85E-9497-43F1-8E38-FCBCF283E6C8}">
            <xm:f>VLOOKUP(WEEKDAY($B322,1),Cal_Base!$A$2:$B$8,2)="土"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S322</xm:sqref>
        </x14:conditionalFormatting>
        <x14:conditionalFormatting xmlns:xm="http://schemas.microsoft.com/office/excel/2006/main">
          <x14:cfRule type="expression" priority="204" stopIfTrue="1" id="{98EFF8EA-6CE2-42FC-BA17-2B1BF550665B}">
            <xm:f>VLOOKUP(WEEKDAY($B325,1),Cal_Base!$A$2:$B$8,2)="日"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5" stopIfTrue="1" id="{6A9E034B-DC46-40B3-8B2B-07B5F4FD4C9C}">
            <xm:f>VLOOKUP(WEEKDAY($B325,1),Cal_Base!$A$2:$B$8,2)="土"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V325</xm:sqref>
        </x14:conditionalFormatting>
        <x14:conditionalFormatting xmlns:xm="http://schemas.microsoft.com/office/excel/2006/main">
          <x14:cfRule type="expression" priority="201" stopIfTrue="1" id="{FE476725-E1BA-4680-B97E-63F3E1E2DDEE}">
            <xm:f>VLOOKUP(WEEKDAY($B333,1),Cal_Base!$A$2:$B$8,2)="日"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2" stopIfTrue="1" id="{91F43762-0D86-4F71-B297-B6BA7266AA35}">
            <xm:f>VLOOKUP(WEEKDAY($B333,1),Cal_Base!$A$2:$B$8,2)="土"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V333</xm:sqref>
        </x14:conditionalFormatting>
        <x14:conditionalFormatting xmlns:xm="http://schemas.microsoft.com/office/excel/2006/main">
          <x14:cfRule type="expression" priority="198" stopIfTrue="1" id="{53712533-98D7-4E52-A8E8-3F45EEE70992}">
            <xm:f>VLOOKUP(WEEKDAY($B342,1),Cal_Base!$A$2:$B$8,2)="日"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9" stopIfTrue="1" id="{CD4A6DB3-06F0-41CC-B46A-66D54CDA9017}">
            <xm:f>VLOOKUP(WEEKDAY($B342,1),Cal_Base!$A$2:$B$8,2)="土"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V342</xm:sqref>
        </x14:conditionalFormatting>
        <x14:conditionalFormatting xmlns:xm="http://schemas.microsoft.com/office/excel/2006/main">
          <x14:cfRule type="expression" priority="195" stopIfTrue="1" id="{E527E0A5-B564-43E5-A416-8AFDFB02F1F0}">
            <xm:f>VLOOKUP(WEEKDAY($B353,1),Cal_Base!$A$2:$B$8,2)="日"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6" stopIfTrue="1" id="{12EF1FF7-BD58-47A1-AD13-0E5EF7042BB3}">
            <xm:f>VLOOKUP(WEEKDAY($B353,1),Cal_Base!$A$2:$B$8,2)="土"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V353</xm:sqref>
        </x14:conditionalFormatting>
        <x14:conditionalFormatting xmlns:xm="http://schemas.microsoft.com/office/excel/2006/main">
          <x14:cfRule type="expression" priority="192" stopIfTrue="1" id="{22561507-2C7C-42B6-BE5B-27ADDC8424F4}">
            <xm:f>VLOOKUP(WEEKDAY($B361,1),Cal_Base!$A$2:$B$8,2)="日"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3" stopIfTrue="1" id="{E9CA0F15-7313-40A2-A19B-9BE83CF6CCCD}">
            <xm:f>VLOOKUP(WEEKDAY($B361,1),Cal_Base!$A$2:$B$8,2)="土"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V361</xm:sqref>
        </x14:conditionalFormatting>
        <x14:conditionalFormatting xmlns:xm="http://schemas.microsoft.com/office/excel/2006/main">
          <x14:cfRule type="expression" priority="189" stopIfTrue="1" id="{3556678B-B74C-43BC-A9ED-CC8C3F881E4B}">
            <xm:f>VLOOKUP(WEEKDAY($B262,1),Cal_Base!$A$2:$B$8,2)="日"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0" stopIfTrue="1" id="{9D8482B4-D8FB-4A1C-ADC7-32DCD6863736}">
            <xm:f>VLOOKUP(WEEKDAY($B262,1),Cal_Base!$A$2:$B$8,2)="土"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V262</xm:sqref>
        </x14:conditionalFormatting>
        <x14:conditionalFormatting xmlns:xm="http://schemas.microsoft.com/office/excel/2006/main">
          <x14:cfRule type="expression" priority="186" stopIfTrue="1" id="{B2DFE971-A083-4A2B-905E-F09EDF31AF7F}">
            <xm:f>VLOOKUP(WEEKDAY($B225,1),Cal_Base!$A$2:$B$8,2)="日"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87" stopIfTrue="1" id="{D8C9D3CF-0043-466D-8C8E-8A4CFEFF2EFD}">
            <xm:f>VLOOKUP(WEEKDAY($B225,1),Cal_Base!$A$2:$B$8,2)="土"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T225</xm:sqref>
        </x14:conditionalFormatting>
        <x14:conditionalFormatting xmlns:xm="http://schemas.microsoft.com/office/excel/2006/main">
          <x14:cfRule type="expression" priority="183" stopIfTrue="1" id="{59D1E6E1-61A0-4063-8888-92A510A983D4}">
            <xm:f>VLOOKUP(WEEKDAY($B221,1),Cal_Base!$A$2:$B$8,2)="日"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84" stopIfTrue="1" id="{F8ADCABC-3632-402D-97F4-37EAA8C46B19}">
            <xm:f>VLOOKUP(WEEKDAY($B221,1),Cal_Base!$A$2:$B$8,2)="土"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V221</xm:sqref>
        </x14:conditionalFormatting>
        <x14:conditionalFormatting xmlns:xm="http://schemas.microsoft.com/office/excel/2006/main">
          <x14:cfRule type="expression" priority="180" stopIfTrue="1" id="{5B4E9D34-77AA-46C9-B646-3FB2800D7DCD}">
            <xm:f>VLOOKUP(WEEKDAY($B219,1),Cal_Base!$A$2:$B$8,2)="日"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81" stopIfTrue="1" id="{5A38475A-26EE-4E6B-92C5-05197A00748F}">
            <xm:f>VLOOKUP(WEEKDAY($B219,1),Cal_Base!$A$2:$B$8,2)="土"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O219</xm:sqref>
        </x14:conditionalFormatting>
        <x14:conditionalFormatting xmlns:xm="http://schemas.microsoft.com/office/excel/2006/main">
          <x14:cfRule type="expression" priority="177" stopIfTrue="1" id="{F344B6F6-65C3-4470-87E2-4164B28DAFCD}">
            <xm:f>VLOOKUP(WEEKDAY($B201,1),Cal_Base!$A$2:$B$8,2)="日"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8" stopIfTrue="1" id="{3DC209D4-25D8-4105-A68B-C9D7B238B999}">
            <xm:f>VLOOKUP(WEEKDAY($B201,1),Cal_Base!$A$2:$B$8,2)="土"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S201</xm:sqref>
        </x14:conditionalFormatting>
        <x14:conditionalFormatting xmlns:xm="http://schemas.microsoft.com/office/excel/2006/main">
          <x14:cfRule type="expression" priority="174" stopIfTrue="1" id="{C470D34B-66E6-452E-9526-AE19CB966554}">
            <xm:f>VLOOKUP(WEEKDAY($B202,1),Cal_Base!$A$2:$B$8,2)="日"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5" stopIfTrue="1" id="{E30B094E-F631-4906-9AF6-AFB5F2602420}">
            <xm:f>VLOOKUP(WEEKDAY($B202,1),Cal_Base!$A$2:$B$8,2)="土"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S202</xm:sqref>
        </x14:conditionalFormatting>
        <x14:conditionalFormatting xmlns:xm="http://schemas.microsoft.com/office/excel/2006/main">
          <x14:cfRule type="expression" priority="165" stopIfTrue="1" id="{8690E408-7B37-43F4-81EB-092F6BDC4084}">
            <xm:f>VLOOKUP(WEEKDAY($B61,1),Cal_Base!$A$2:$B$8,2)="日"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6" stopIfTrue="1" id="{43067F5F-7CF1-43D8-BEF5-11EFD78257C4}">
            <xm:f>VLOOKUP(WEEKDAY($B61,1),Cal_Base!$A$2:$B$8,2)="土"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S61:S63</xm:sqref>
        </x14:conditionalFormatting>
        <x14:conditionalFormatting xmlns:xm="http://schemas.microsoft.com/office/excel/2006/main">
          <x14:cfRule type="expression" priority="162" stopIfTrue="1" id="{7A8F5B61-452B-47DE-B66F-17667F1EB20A}">
            <xm:f>VLOOKUP(WEEKDAY($B207,1),Cal_Base!$A$2:$B$8,2)="日"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3" stopIfTrue="1" id="{49E794B9-E389-4B6C-ADBC-28A29B5BDD8E}">
            <xm:f>VLOOKUP(WEEKDAY($B207,1),Cal_Base!$A$2:$B$8,2)="土"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V207</xm:sqref>
        </x14:conditionalFormatting>
        <x14:conditionalFormatting xmlns:xm="http://schemas.microsoft.com/office/excel/2006/main">
          <x14:cfRule type="expression" priority="159" stopIfTrue="1" id="{8DE75C66-E6A8-4B7E-A889-F92EAF538AFF}">
            <xm:f>VLOOKUP(WEEKDAY($B199,1),Cal_Base!$A$2:$B$8,2)="日"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0" stopIfTrue="1" id="{4311893F-48BD-41BB-8AC3-6DD1CF2F9E2E}">
            <xm:f>VLOOKUP(WEEKDAY($B199,1),Cal_Base!$A$2:$B$8,2)="土"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V199</xm:sqref>
        </x14:conditionalFormatting>
        <x14:conditionalFormatting xmlns:xm="http://schemas.microsoft.com/office/excel/2006/main">
          <x14:cfRule type="expression" priority="153" stopIfTrue="1" id="{EC7BAC0C-7683-43F9-8B74-A83447F53B26}">
            <xm:f>VLOOKUP(WEEKDAY($B108,1),Cal_Base!$A$2:$B$8,2)="日"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4" stopIfTrue="1" id="{C0DAF39C-B7B2-45CE-BCB6-15056A88F03C}">
            <xm:f>VLOOKUP(WEEKDAY($B108,1),Cal_Base!$A$2:$B$8,2)="土"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expression" priority="150" stopIfTrue="1" id="{5ED4D458-1D24-402C-BE2A-4588EB9C8596}">
            <xm:f>VLOOKUP(WEEKDAY($B88,1),Cal_Base!$A$2:$B$8,2)="日"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1" stopIfTrue="1" id="{275636F8-25FC-4332-8424-51C35E8A0D71}">
            <xm:f>VLOOKUP(WEEKDAY($B88,1),Cal_Base!$A$2:$B$8,2)="土"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V88</xm:sqref>
        </x14:conditionalFormatting>
        <x14:conditionalFormatting xmlns:xm="http://schemas.microsoft.com/office/excel/2006/main">
          <x14:cfRule type="expression" priority="147" stopIfTrue="1" id="{940B0E47-14D1-49E9-852E-C90C8273A163}">
            <xm:f>VLOOKUP(WEEKDAY($B80,1),Cal_Base!$A$2:$B$8,2)="日"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8" stopIfTrue="1" id="{BD2C7AEA-ACDC-4D51-BAD2-66B9E910A8A6}">
            <xm:f>VLOOKUP(WEEKDAY($B80,1),Cal_Base!$A$2:$B$8,2)="土"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V80</xm:sqref>
        </x14:conditionalFormatting>
        <x14:conditionalFormatting xmlns:xm="http://schemas.microsoft.com/office/excel/2006/main">
          <x14:cfRule type="expression" priority="132" stopIfTrue="1" id="{FF7803DF-02A3-4889-B22D-C5679684F437}">
            <xm:f>VLOOKUP(WEEKDAY($B179,1),Cal_Base!$A$2:$B$8,2)="日"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3" stopIfTrue="1" id="{947F8F2C-6298-4F68-92A5-7D4B00C1843C}">
            <xm:f>VLOOKUP(WEEKDAY($B179,1),Cal_Base!$A$2:$B$8,2)="土"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V179</xm:sqref>
        </x14:conditionalFormatting>
        <x14:conditionalFormatting xmlns:xm="http://schemas.microsoft.com/office/excel/2006/main">
          <x14:cfRule type="expression" priority="141" stopIfTrue="1" id="{55E316B3-A96F-4AD1-91F4-C4E3FBD8087A}">
            <xm:f>VLOOKUP(WEEKDAY($B308,1),Cal_Base!$A$2:$B$8,2)="日"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2" stopIfTrue="1" id="{60AC7DA0-A5B8-4488-872E-44A09272BF81}">
            <xm:f>VLOOKUP(WEEKDAY($B308,1),Cal_Base!$A$2:$B$8,2)="土"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S308</xm:sqref>
        </x14:conditionalFormatting>
        <x14:conditionalFormatting xmlns:xm="http://schemas.microsoft.com/office/excel/2006/main">
          <x14:cfRule type="expression" priority="135" stopIfTrue="1" id="{53AEB6B7-3773-4810-ACDF-2A73953CAF88}">
            <xm:f>VLOOKUP(WEEKDAY($B270,1),Cal_Base!$A$2:$B$8,2)="日"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6" stopIfTrue="1" id="{DC50DA8A-0AF6-40C8-B2B8-EFF871950C2F}">
            <xm:f>VLOOKUP(WEEKDAY($B270,1),Cal_Base!$A$2:$B$8,2)="土"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V270</xm:sqref>
        </x14:conditionalFormatting>
        <x14:conditionalFormatting xmlns:xm="http://schemas.microsoft.com/office/excel/2006/main">
          <x14:cfRule type="expression" priority="129" stopIfTrue="1" id="{35FE7A0B-9A35-4B8A-962A-1E070ED82AA9}">
            <xm:f>VLOOKUP(WEEKDAY($B171,1),Cal_Base!$A$2:$B$8,2)="日"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0" stopIfTrue="1" id="{11C19570-C037-4B8B-B3AD-7CAE56E14205}">
            <xm:f>VLOOKUP(WEEKDAY($B171,1),Cal_Base!$A$2:$B$8,2)="土"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V171</xm:sqref>
        </x14:conditionalFormatting>
        <x14:conditionalFormatting xmlns:xm="http://schemas.microsoft.com/office/excel/2006/main">
          <x14:cfRule type="expression" priority="120" stopIfTrue="1" id="{73C4D3AE-CDD2-4CB3-9715-7208DCBD7B66}">
            <xm:f>VLOOKUP(WEEKDAY($B3,1),Cal_Base!$A$2:$B$8,2)="日"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1" stopIfTrue="1" id="{88B4B144-8D36-4432-A9E5-1B074D89B252}">
            <xm:f>VLOOKUP(WEEKDAY($B3,1),Cal_Base!$A$2:$B$8,2)="土"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G3:G28</xm:sqref>
        </x14:conditionalFormatting>
        <x14:conditionalFormatting xmlns:xm="http://schemas.microsoft.com/office/excel/2006/main">
          <x14:cfRule type="expression" priority="117" stopIfTrue="1" id="{5107B563-DBF4-41A8-9E0C-6EB262691405}">
            <xm:f>VLOOKUP(WEEKDAY($B3,1),Cal_Base!$A$2:$B$8,2)="日"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8" stopIfTrue="1" id="{91E9B4E9-D673-406F-8D2B-1B8F4DC6F71C}">
            <xm:f>VLOOKUP(WEEKDAY($B3,1),Cal_Base!$A$2:$B$8,2)="土"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H3:H4</xm:sqref>
        </x14:conditionalFormatting>
        <x14:conditionalFormatting xmlns:xm="http://schemas.microsoft.com/office/excel/2006/main">
          <x14:cfRule type="expression" priority="114" stopIfTrue="1" id="{EE6FBC4C-FA10-437F-990E-B994474B3F4F}">
            <xm:f>VLOOKUP(WEEKDAY($B116,1),Cal_Base!$A$2:$B$8,2)="日"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5" stopIfTrue="1" id="{EFB847F0-DF7A-48A6-92DF-67BD0FD71FF2}">
            <xm:f>VLOOKUP(WEEKDAY($B116,1),Cal_Base!$A$2:$B$8,2)="土"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V116</xm:sqref>
        </x14:conditionalFormatting>
        <x14:conditionalFormatting xmlns:xm="http://schemas.microsoft.com/office/excel/2006/main">
          <x14:cfRule type="expression" priority="111" stopIfTrue="1" id="{E46DD527-8484-4B7F-9CE7-34639A81DD41}">
            <xm:f>VLOOKUP(WEEKDAY($B5,1),Cal_Base!$A$2:$B$8,2)="日"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2" stopIfTrue="1" id="{435675C0-7DAB-4AA5-9AA9-272C54AE433E}">
            <xm:f>VLOOKUP(WEEKDAY($B5,1),Cal_Base!$A$2:$B$8,2)="土"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H5:H368</xm:sqref>
        </x14:conditionalFormatting>
        <x14:conditionalFormatting xmlns:xm="http://schemas.microsoft.com/office/excel/2006/main">
          <x14:cfRule type="expression" priority="108" stopIfTrue="1" id="{B0C11486-9E2B-4689-8C99-2816AE1ADF31}">
            <xm:f>VLOOKUP(WEEKDAY($B78,1),Cal_Base!$A$2:$B$8,2)="日"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9" stopIfTrue="1" id="{40F2230D-36F3-4AF3-8AC0-8497B79A6F7B}">
            <xm:f>VLOOKUP(WEEKDAY($B78,1),Cal_Base!$A$2:$B$8,2)="土"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105" stopIfTrue="1" id="{B1368290-A882-42D0-BF07-2E0A73B1F0DB}">
            <xm:f>VLOOKUP(WEEKDAY($B39,1),Cal_Base!$A$2:$B$8,2)="日"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6" stopIfTrue="1" id="{6F598A07-EB45-4F0F-9026-A60E56E57BF2}">
            <xm:f>VLOOKUP(WEEKDAY($B39,1),Cal_Base!$A$2:$B$8,2)="土"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G39:G368</xm:sqref>
        </x14:conditionalFormatting>
        <x14:conditionalFormatting xmlns:xm="http://schemas.microsoft.com/office/excel/2006/main">
          <x14:cfRule type="expression" priority="102" stopIfTrue="1" id="{3ABEC806-94F2-4F3C-8476-C739BDDFF34B}">
            <xm:f>VLOOKUP(WEEKDAY($B7,1),Cal_Base!$A$2:$B$8,2)="日"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3" stopIfTrue="1" id="{1B85CB69-B586-470F-8768-4AA4F817158B}">
            <xm:f>VLOOKUP(WEEKDAY($B7,1),Cal_Base!$A$2:$B$8,2)="土"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expression" priority="97" stopIfTrue="1" id="{1CAD4581-7979-487F-AF9C-F5BE11E12510}">
            <xm:f>VLOOKUP(WEEKDAY($B138,1),Cal_Base!$A$2:$B$8,2)="日"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8" stopIfTrue="1" id="{CBEAE12B-EF03-4382-BBB9-8FA1CEF8FFDB}">
            <xm:f>VLOOKUP(WEEKDAY($B138,1),Cal_Base!$A$2:$B$8,2)="土"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expression" priority="94" stopIfTrue="1" id="{A9691824-9CD8-46DA-AFB8-B1876BE1F101}">
            <xm:f>VLOOKUP(WEEKDAY($B143,1),Cal_Base!$A$2:$B$8,2)="日"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5" stopIfTrue="1" id="{6C406C40-209C-4745-B135-E93421A0A3A0}">
            <xm:f>VLOOKUP(WEEKDAY($B143,1),Cal_Base!$A$2:$B$8,2)="土"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V143</xm:sqref>
        </x14:conditionalFormatting>
        <x14:conditionalFormatting xmlns:xm="http://schemas.microsoft.com/office/excel/2006/main">
          <x14:cfRule type="expression" priority="91" stopIfTrue="1" id="{8CE3EBC2-FAED-40F9-A961-4AB9EC621C3C}">
            <xm:f>VLOOKUP(WEEKDAY($B137,1),Cal_Base!$A$2:$B$8,2)="日"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2" stopIfTrue="1" id="{2CC32B26-5A3B-4997-8E8E-BAEC29279A06}">
            <xm:f>VLOOKUP(WEEKDAY($B137,1),Cal_Base!$A$2:$B$8,2)="土"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V137</xm:sqref>
        </x14:conditionalFormatting>
        <x14:conditionalFormatting xmlns:xm="http://schemas.microsoft.com/office/excel/2006/main">
          <x14:cfRule type="expression" priority="88" stopIfTrue="1" id="{04372969-4383-48EC-A448-E2F81A9FD07B}">
            <xm:f>VLOOKUP(WEEKDAY($B343,1),Cal_Base!$A$2:$B$8,2)="日"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9" stopIfTrue="1" id="{DC53380A-46AC-45B1-9DB3-47FD3C8D3F4A}">
            <xm:f>VLOOKUP(WEEKDAY($B343,1),Cal_Base!$A$2:$B$8,2)="土"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S343</xm:sqref>
        </x14:conditionalFormatting>
        <x14:conditionalFormatting xmlns:xm="http://schemas.microsoft.com/office/excel/2006/main">
          <x14:cfRule type="expression" priority="85" stopIfTrue="1" id="{432D8327-87F8-4578-8820-D540B55954AB}">
            <xm:f>VLOOKUP(WEEKDAY($B351,1),Cal_Base!$A$2:$B$8,2)="日"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6" stopIfTrue="1" id="{DDCB8B1C-CF0F-46F1-B191-9B33C3F3E615}">
            <xm:f>VLOOKUP(WEEKDAY($B351,1),Cal_Base!$A$2:$B$8,2)="土"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T351</xm:sqref>
        </x14:conditionalFormatting>
        <x14:conditionalFormatting xmlns:xm="http://schemas.microsoft.com/office/excel/2006/main">
          <x14:cfRule type="expression" priority="82" stopIfTrue="1" id="{4F940DDF-E955-4632-9343-2A9C67743566}">
            <xm:f>VLOOKUP(WEEKDAY($B73,1),Cal_Base!$A$2:$B$8,2)="日"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3" stopIfTrue="1" id="{4787F7D2-2B5D-4496-AD30-77BF0A2119A7}">
            <xm:f>VLOOKUP(WEEKDAY($B73,1),Cal_Base!$A$2:$B$8,2)="土"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T73</xm:sqref>
        </x14:conditionalFormatting>
        <x14:conditionalFormatting xmlns:xm="http://schemas.microsoft.com/office/excel/2006/main">
          <x14:cfRule type="expression" priority="70" stopIfTrue="1" id="{B8694972-9500-4AC0-9C6B-9BC492574B1F}">
            <xm:f>VLOOKUP(WEEKDAY($B82,1),Cal_Base!$A$2:$B$8,2)="日"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71" stopIfTrue="1" id="{C821A9F3-350F-4FC0-95C5-AD392AF6D407}">
            <xm:f>VLOOKUP(WEEKDAY($B82,1),Cal_Base!$A$2:$B$8,2)="土"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S82:S84</xm:sqref>
        </x14:conditionalFormatting>
        <x14:conditionalFormatting xmlns:xm="http://schemas.microsoft.com/office/excel/2006/main">
          <x14:cfRule type="expression" priority="67" stopIfTrue="1" id="{BBFF97B9-6BFE-40D9-B605-166FBA6C1AB5}">
            <xm:f>VLOOKUP(WEEKDAY($B150,1),Cal_Base!$A$2:$B$8,2)="日"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8" stopIfTrue="1" id="{61EC739B-AE64-40FD-A672-DF56C5438E72}">
            <xm:f>VLOOKUP(WEEKDAY($B150,1),Cal_Base!$A$2:$B$8,2)="土"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S150</xm:sqref>
        </x14:conditionalFormatting>
        <x14:conditionalFormatting xmlns:xm="http://schemas.microsoft.com/office/excel/2006/main">
          <x14:cfRule type="expression" priority="73" stopIfTrue="1" id="{8120F9AA-06CD-4C62-B3A1-E99AE20D663F}">
            <xm:f>VLOOKUP(WEEKDAY($B80,1),Cal_Base!$A$2:$B$8,2)="日"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74" stopIfTrue="1" id="{27B33CDF-7983-4EF1-B27B-A228368CB19F}">
            <xm:f>VLOOKUP(WEEKDAY($B80,1),Cal_Base!$A$2:$B$8,2)="土"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S80</xm:sqref>
        </x14:conditionalFormatting>
        <x14:conditionalFormatting xmlns:xm="http://schemas.microsoft.com/office/excel/2006/main">
          <x14:cfRule type="expression" priority="61" stopIfTrue="1" id="{F4B2EA55-A325-44E3-A1DB-7B94EC009224}">
            <xm:f>VLOOKUP(WEEKDAY($B230,1),Cal_Base!$A$2:$B$8,2)="日"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2" stopIfTrue="1" id="{8F382261-0C12-4F0C-80AE-C851A22825D5}">
            <xm:f>VLOOKUP(WEEKDAY($B230,1),Cal_Base!$A$2:$B$8,2)="土"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S230:S231</xm:sqref>
        </x14:conditionalFormatting>
        <x14:conditionalFormatting xmlns:xm="http://schemas.microsoft.com/office/excel/2006/main">
          <x14:cfRule type="expression" priority="58" stopIfTrue="1" id="{93F459AE-B606-4A3A-8EA4-EFCC6C982917}">
            <xm:f>VLOOKUP(WEEKDAY($B234,1),Cal_Base!$A$2:$B$8,2)="日"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9" stopIfTrue="1" id="{1328409F-4E97-474F-A4C3-86024F091D46}">
            <xm:f>VLOOKUP(WEEKDAY($B234,1),Cal_Base!$A$2:$B$8,2)="土"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S234</xm:sqref>
        </x14:conditionalFormatting>
        <x14:conditionalFormatting xmlns:xm="http://schemas.microsoft.com/office/excel/2006/main">
          <x14:cfRule type="expression" priority="55" stopIfTrue="1" id="{E7DBF8BF-8C0B-451F-BB1F-1EE2D3573493}">
            <xm:f>VLOOKUP(WEEKDAY($B112,1),Cal_Base!$A$2:$B$8,2)="日"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6" stopIfTrue="1" id="{DE005388-8568-44A0-B162-6F9423925F94}">
            <xm:f>VLOOKUP(WEEKDAY($B112,1),Cal_Base!$A$2:$B$8,2)="土"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S112:T112</xm:sqref>
        </x14:conditionalFormatting>
        <x14:conditionalFormatting xmlns:xm="http://schemas.microsoft.com/office/excel/2006/main">
          <x14:cfRule type="expression" priority="52" stopIfTrue="1" id="{60A8A7A3-4C44-4F85-877E-8E9C06A03B01}">
            <xm:f>VLOOKUP(WEEKDAY($B305,1),Cal_Base!$A$2:$B$8,2)="日"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3" stopIfTrue="1" id="{64358A96-E19F-4EB5-9ED1-ED1ABABA6F7D}">
            <xm:f>VLOOKUP(WEEKDAY($B305,1),Cal_Base!$A$2:$B$8,2)="土"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V305</xm:sqref>
        </x14:conditionalFormatting>
        <x14:conditionalFormatting xmlns:xm="http://schemas.microsoft.com/office/excel/2006/main">
          <x14:cfRule type="expression" priority="49" stopIfTrue="1" id="{07CF0C7B-F328-4C6F-865F-AF25E65E0A4D}">
            <xm:f>VLOOKUP(WEEKDAY($B72,1),Cal_Base!$A$2:$B$8,2)="日"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0" stopIfTrue="1" id="{A38E657E-7A2C-4004-A3B2-0DDD0FAA80E2}">
            <xm:f>VLOOKUP(WEEKDAY($B72,1),Cal_Base!$A$2:$B$8,2)="土"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S72</xm:sqref>
        </x14:conditionalFormatting>
        <x14:conditionalFormatting xmlns:xm="http://schemas.microsoft.com/office/excel/2006/main">
          <x14:cfRule type="expression" priority="46" stopIfTrue="1" id="{0FABD278-F784-4E29-9141-7843EF1A24F6}">
            <xm:f>VLOOKUP(WEEKDAY($B71,1),Cal_Base!$A$2:$B$8,2)="日"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7" stopIfTrue="1" id="{C01AB43A-177A-482B-956E-3ABE863E5FEA}">
            <xm:f>VLOOKUP(WEEKDAY($B71,1),Cal_Base!$A$2:$B$8,2)="土"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S71</xm:sqref>
        </x14:conditionalFormatting>
        <x14:conditionalFormatting xmlns:xm="http://schemas.microsoft.com/office/excel/2006/main">
          <x14:cfRule type="expression" priority="43" stopIfTrue="1" id="{3CD5D054-435F-43B8-B977-7985945470EF}">
            <xm:f>VLOOKUP(WEEKDAY($B73,1),Cal_Base!$A$2:$B$8,2)="日"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4" stopIfTrue="1" id="{9BA660DC-BD43-4DA1-8AEA-4AD060BEB0E4}">
            <xm:f>VLOOKUP(WEEKDAY($B73,1),Cal_Base!$A$2:$B$8,2)="土"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S73</xm:sqref>
        </x14:conditionalFormatting>
        <x14:conditionalFormatting xmlns:xm="http://schemas.microsoft.com/office/excel/2006/main">
          <x14:cfRule type="expression" priority="40" stopIfTrue="1" id="{BD69AB6E-68BD-4777-8EAA-492B2491781E}">
            <xm:f>VLOOKUP(WEEKDAY($B7,1),Cal_Base!$A$2:$B$8,2)="日"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1" stopIfTrue="1" id="{113D2353-9723-4050-B6D0-00F9BB7ED67D}">
            <xm:f>VLOOKUP(WEEKDAY($B7,1),Cal_Base!$A$2:$B$8,2)="土"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expression" priority="37" stopIfTrue="1" id="{108C6D7D-5B50-40D2-8FD3-204186F1D9D5}">
            <xm:f>VLOOKUP(WEEKDAY($B7,1),Cal_Base!$A$2:$B$8,2)="日"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8" stopIfTrue="1" id="{7E64FA7C-BBB1-4528-B9EC-830D31F22057}">
            <xm:f>VLOOKUP(WEEKDAY($B7,1),Cal_Base!$A$2:$B$8,2)="土"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expression" priority="34" stopIfTrue="1" id="{A34364F7-1F23-4BBD-B366-12D184414263}">
            <xm:f>VLOOKUP(WEEKDAY($B10,1),Cal_Base!$A$2:$B$8,2)="日"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5" stopIfTrue="1" id="{E1204BB0-A7BE-47FB-85D5-F714D03F71C8}">
            <xm:f>VLOOKUP(WEEKDAY($B10,1),Cal_Base!$A$2:$B$8,2)="土"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R10</xm:sqref>
        </x14:conditionalFormatting>
        <x14:conditionalFormatting xmlns:xm="http://schemas.microsoft.com/office/excel/2006/main">
          <x14:cfRule type="expression" priority="31" stopIfTrue="1" id="{11230B3B-5E94-46D4-82F8-FD05FE41F819}">
            <xm:f>VLOOKUP(WEEKDAY($B204,1),Cal_Base!$A$2:$B$8,2)="日"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2" stopIfTrue="1" id="{4948C564-A414-435B-BE1A-E0C052D7B1EF}">
            <xm:f>VLOOKUP(WEEKDAY($B204,1),Cal_Base!$A$2:$B$8,2)="土"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U204</xm:sqref>
        </x14:conditionalFormatting>
        <x14:conditionalFormatting xmlns:xm="http://schemas.microsoft.com/office/excel/2006/main">
          <x14:cfRule type="expression" priority="28" stopIfTrue="1" id="{2DC6B0D7-A84B-4917-875B-82D3FE239D20}">
            <xm:f>VLOOKUP(WEEKDAY($B197,1),Cal_Base!$A$2:$B$8,2)="日"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9" stopIfTrue="1" id="{9361BAB1-4F71-45E6-9421-5D8200335A1A}">
            <xm:f>VLOOKUP(WEEKDAY($B197,1),Cal_Base!$A$2:$B$8,2)="土"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expression" priority="25" stopIfTrue="1" id="{EF01CAAF-6CE8-41AA-9D39-6CC0C37F4DF4}">
            <xm:f>VLOOKUP(WEEKDAY($B198,1),Cal_Base!$A$2:$B$8,2)="日"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6" stopIfTrue="1" id="{140C8687-29CB-4880-A8D4-0774D68E6881}">
            <xm:f>VLOOKUP(WEEKDAY($B198,1),Cal_Base!$A$2:$B$8,2)="土"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U198</xm:sqref>
        </x14:conditionalFormatting>
        <x14:conditionalFormatting xmlns:xm="http://schemas.microsoft.com/office/excel/2006/main">
          <x14:cfRule type="expression" priority="22" stopIfTrue="1" id="{AAF05F75-7211-41C8-9C39-2CD5834E00F0}">
            <xm:f>VLOOKUP(WEEKDAY($B204,1),Cal_Base!$A$2:$B$8,2)="日"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3" stopIfTrue="1" id="{23BC0412-1254-4883-AEA0-86F0A97C0CCD}">
            <xm:f>VLOOKUP(WEEKDAY($B204,1),Cal_Base!$A$2:$B$8,2)="土"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T204:T205</xm:sqref>
        </x14:conditionalFormatting>
        <x14:conditionalFormatting xmlns:xm="http://schemas.microsoft.com/office/excel/2006/main">
          <x14:cfRule type="expression" priority="19" stopIfTrue="1" id="{22D0B313-C9D5-4CF3-B48B-066BF75A657D}">
            <xm:f>VLOOKUP(WEEKDAY($B137,1),Cal_Base!$A$2:$B$8,2)="日"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" stopIfTrue="1" id="{A8192A17-A3F7-4A5C-A44A-7AEA342E1386}">
            <xm:f>VLOOKUP(WEEKDAY($B137,1),Cal_Base!$A$2:$B$8,2)="土"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R137:R138</xm:sqref>
        </x14:conditionalFormatting>
        <x14:conditionalFormatting xmlns:xm="http://schemas.microsoft.com/office/excel/2006/main">
          <x14:cfRule type="expression" priority="16" stopIfTrue="1" id="{BAC176FA-4769-462D-ADE5-86C23F72BE80}">
            <xm:f>VLOOKUP(WEEKDAY($B137,1),Cal_Base!$A$2:$B$8,2)="日"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" stopIfTrue="1" id="{8F0F30FB-325E-49A2-BFA4-AFB8BF331D00}">
            <xm:f>VLOOKUP(WEEKDAY($B137,1),Cal_Base!$A$2:$B$8,2)="土"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S137:T138</xm:sqref>
        </x14:conditionalFormatting>
        <x14:conditionalFormatting xmlns:xm="http://schemas.microsoft.com/office/excel/2006/main">
          <x14:cfRule type="expression" priority="13" stopIfTrue="1" id="{0A9DA36A-C69C-4C2A-885D-BCEDF7A1070D}">
            <xm:f>VLOOKUP(WEEKDAY($B140,1),Cal_Base!$A$2:$B$8,2)="日"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" stopIfTrue="1" id="{CAA32563-5BCC-46ED-983E-925FDAC8DA33}">
            <xm:f>VLOOKUP(WEEKDAY($B140,1),Cal_Base!$A$2:$B$8,2)="土"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R140</xm:sqref>
        </x14:conditionalFormatting>
        <x14:conditionalFormatting xmlns:xm="http://schemas.microsoft.com/office/excel/2006/main">
          <x14:cfRule type="expression" priority="10" stopIfTrue="1" id="{D24491D1-101C-4340-8E61-41FBE3FE5402}">
            <xm:f>VLOOKUP(WEEKDAY($B140,1),Cal_Base!$A$2:$B$8,2)="日"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" stopIfTrue="1" id="{083D96A4-9E48-4C9B-87F6-FE651E39F34A}">
            <xm:f>VLOOKUP(WEEKDAY($B140,1),Cal_Base!$A$2:$B$8,2)="土"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S140:T140</xm:sqref>
        </x14:conditionalFormatting>
        <x14:conditionalFormatting xmlns:xm="http://schemas.microsoft.com/office/excel/2006/main">
          <x14:cfRule type="expression" priority="7" stopIfTrue="1" id="{07F5F23A-88CC-4DC7-87C5-5B653B1E9F80}">
            <xm:f>VLOOKUP(WEEKDAY($B129,1),Cal_Base!$A$2:$B$8,2)="日"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" stopIfTrue="1" id="{A3C366AF-5556-4342-BFA5-3D1DB381B074}">
            <xm:f>VLOOKUP(WEEKDAY($B129,1),Cal_Base!$A$2:$B$8,2)="土"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R129:R133</xm:sqref>
        </x14:conditionalFormatting>
        <x14:conditionalFormatting xmlns:xm="http://schemas.microsoft.com/office/excel/2006/main">
          <x14:cfRule type="expression" priority="4" stopIfTrue="1" id="{1130FB75-4819-4EF2-9BC5-E0E4EA5C5BEE}">
            <xm:f>VLOOKUP(WEEKDAY($B129,1),Cal_Base!$A$2:$B$8,2)="日"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" stopIfTrue="1" id="{48CC679D-C183-4960-AE36-BE9BF87CDAAE}">
            <xm:f>VLOOKUP(WEEKDAY($B129,1),Cal_Base!$A$2:$B$8,2)="土"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S129:T133</xm:sqref>
        </x14:conditionalFormatting>
        <x14:conditionalFormatting xmlns:xm="http://schemas.microsoft.com/office/excel/2006/main">
          <x14:cfRule type="expression" priority="1" stopIfTrue="1" id="{57E13F17-CB1C-4933-BE47-5817BF563244}">
            <xm:f>VLOOKUP(WEEKDAY($B29,1),Cal_Base!$A$2:$B$8,2)="日"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" stopIfTrue="1" id="{F55E9083-FBB3-4235-BB9E-51CAC7FF6DD6}">
            <xm:f>VLOOKUP(WEEKDAY($B29,1),Cal_Base!$A$2:$B$8,2)="土"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G29:G38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4"/>
  <sheetViews>
    <sheetView showGridLines="0" showZeros="0" topLeftCell="F1" zoomScaleNormal="100" workbookViewId="0">
      <pane ySplit="8" topLeftCell="A9" activePane="bottomLeft" state="frozen"/>
      <selection activeCell="AS23" sqref="AS23"/>
      <selection pane="bottomLeft" activeCell="AS26" sqref="AS26"/>
    </sheetView>
  </sheetViews>
  <sheetFormatPr defaultColWidth="9" defaultRowHeight="13.5"/>
  <cols>
    <col min="1" max="1" width="11.625" style="51" bestFit="1" customWidth="1"/>
    <col min="2" max="2" width="3.25" style="52" customWidth="1"/>
    <col min="3" max="3" width="4.5" style="52" bestFit="1" customWidth="1"/>
    <col min="4" max="5" width="14.375" style="51" customWidth="1"/>
    <col min="6" max="6" width="11.625" style="51" customWidth="1"/>
    <col min="7" max="7" width="3.25" style="52" customWidth="1"/>
    <col min="8" max="8" width="5" style="52" bestFit="1" customWidth="1"/>
    <col min="9" max="10" width="14.375" style="51" customWidth="1"/>
    <col min="11" max="11" width="11.625" style="51" customWidth="1"/>
    <col min="12" max="12" width="3.25" style="52" customWidth="1"/>
    <col min="13" max="13" width="4.5" style="52" bestFit="1" customWidth="1"/>
    <col min="14" max="15" width="14.375" style="51" customWidth="1"/>
    <col min="16" max="16" width="11.625" style="51" customWidth="1"/>
    <col min="17" max="17" width="3.25" style="52" customWidth="1"/>
    <col min="18" max="18" width="5" style="52" bestFit="1" customWidth="1"/>
    <col min="19" max="20" width="14.375" style="51" customWidth="1"/>
    <col min="21" max="21" width="11.625" style="51" customWidth="1"/>
    <col min="22" max="22" width="3.25" style="52" customWidth="1"/>
    <col min="23" max="23" width="5" style="52" bestFit="1" customWidth="1"/>
    <col min="24" max="25" width="14.375" style="51" customWidth="1"/>
    <col min="26" max="26" width="11.625" style="51" customWidth="1"/>
    <col min="27" max="27" width="3.25" style="52" customWidth="1"/>
    <col min="28" max="28" width="5" style="52" bestFit="1" customWidth="1"/>
    <col min="29" max="30" width="14.375" style="51" customWidth="1"/>
    <col min="31" max="31" width="11.625" style="51" customWidth="1"/>
    <col min="32" max="32" width="3.25" style="52" customWidth="1"/>
    <col min="33" max="33" width="5" style="52" bestFit="1" customWidth="1"/>
    <col min="34" max="35" width="14.375" style="51" customWidth="1"/>
    <col min="36" max="36" width="11.625" style="51" customWidth="1"/>
    <col min="37" max="37" width="3.25" style="52" customWidth="1"/>
    <col min="38" max="38" width="5" style="52" bestFit="1" customWidth="1"/>
    <col min="39" max="40" width="14.375" style="51" customWidth="1"/>
    <col min="41" max="41" width="11.625" style="51" customWidth="1"/>
    <col min="42" max="42" width="3.25" style="52" customWidth="1"/>
    <col min="43" max="43" width="4.5" style="52" bestFit="1" customWidth="1"/>
    <col min="44" max="45" width="14.375" style="51" customWidth="1"/>
    <col min="46" max="46" width="11.625" style="51" customWidth="1"/>
    <col min="47" max="47" width="3.25" style="52" customWidth="1"/>
    <col min="48" max="48" width="5" style="52" bestFit="1" customWidth="1"/>
    <col min="49" max="50" width="14.375" style="51" customWidth="1"/>
    <col min="51" max="51" width="11.625" style="51" customWidth="1"/>
    <col min="52" max="52" width="3.25" style="52" customWidth="1"/>
    <col min="53" max="53" width="5" style="52" bestFit="1" customWidth="1"/>
    <col min="54" max="55" width="14.375" style="51" customWidth="1"/>
    <col min="56" max="56" width="11.625" style="51" customWidth="1"/>
    <col min="57" max="57" width="3.25" style="52" customWidth="1"/>
    <col min="58" max="58" width="5" style="52" bestFit="1" customWidth="1"/>
    <col min="59" max="60" width="14.375" style="51" customWidth="1"/>
    <col min="61" max="61" width="11.625" style="51" customWidth="1"/>
    <col min="62" max="16384" width="9" style="51"/>
  </cols>
  <sheetData>
    <row r="1" spans="1:61">
      <c r="B1" s="52" t="s">
        <v>31</v>
      </c>
      <c r="D1" s="54" t="s">
        <v>32</v>
      </c>
      <c r="E1" s="55"/>
      <c r="F1" s="56"/>
      <c r="I1" s="54" t="s">
        <v>33</v>
      </c>
      <c r="J1" s="55"/>
      <c r="K1" s="56"/>
      <c r="S1" s="57"/>
      <c r="T1" s="57"/>
      <c r="U1" s="57"/>
    </row>
    <row r="2" spans="1:61">
      <c r="D2" s="58" t="s">
        <v>0</v>
      </c>
      <c r="E2" s="56"/>
      <c r="F2" s="56"/>
      <c r="I2" s="59" t="s">
        <v>34</v>
      </c>
      <c r="J2" s="56"/>
      <c r="K2" s="56"/>
    </row>
    <row r="4" spans="1:61" s="60" customFormat="1" ht="14.25">
      <c r="B4" s="52"/>
      <c r="C4" s="52"/>
      <c r="D4" s="60" t="s">
        <v>35</v>
      </c>
      <c r="G4" s="52"/>
      <c r="H4" s="52"/>
      <c r="I4" s="64">
        <v>2019</v>
      </c>
      <c r="J4" s="64" t="s">
        <v>598</v>
      </c>
      <c r="K4" s="62"/>
      <c r="L4" s="65"/>
      <c r="M4" s="52"/>
      <c r="O4" s="61">
        <f ca="1">NOW()</f>
        <v>43583.771235995373</v>
      </c>
      <c r="P4" s="60" t="s">
        <v>36</v>
      </c>
      <c r="Q4" s="52"/>
      <c r="R4" s="52"/>
      <c r="S4" s="60" t="str">
        <f>$D$4</f>
        <v>新羽地区関連　年間事業スケジュール表(案)</v>
      </c>
      <c r="V4" s="52"/>
      <c r="W4" s="52"/>
      <c r="X4" s="64">
        <v>2019</v>
      </c>
      <c r="Y4" s="110" t="str">
        <f>$J$4</f>
        <v>2019年度</v>
      </c>
      <c r="Z4" s="62"/>
      <c r="AA4" s="65"/>
      <c r="AB4" s="52"/>
      <c r="AD4" s="61">
        <f ca="1">NOW()</f>
        <v>43583.771235995373</v>
      </c>
      <c r="AE4" s="60" t="s">
        <v>36</v>
      </c>
      <c r="AF4" s="52"/>
      <c r="AG4" s="52"/>
      <c r="AH4" s="60" t="str">
        <f>$D$4</f>
        <v>新羽地区関連　年間事業スケジュール表(案)</v>
      </c>
      <c r="AK4" s="52"/>
      <c r="AL4" s="52"/>
      <c r="AM4" s="64">
        <v>2019</v>
      </c>
      <c r="AN4" s="110" t="str">
        <f>$J$4</f>
        <v>2019年度</v>
      </c>
      <c r="AO4" s="62"/>
      <c r="AP4" s="65"/>
      <c r="AQ4" s="52"/>
      <c r="AS4" s="61">
        <f ca="1">NOW()</f>
        <v>43583.771235995373</v>
      </c>
      <c r="AT4" s="60" t="s">
        <v>36</v>
      </c>
      <c r="AU4" s="52"/>
      <c r="AV4" s="52"/>
      <c r="AW4" s="60" t="str">
        <f>$D$4</f>
        <v>新羽地区関連　年間事業スケジュール表(案)</v>
      </c>
      <c r="AZ4" s="52"/>
      <c r="BA4" s="52"/>
      <c r="BB4" s="64">
        <v>2019</v>
      </c>
      <c r="BC4" s="110" t="str">
        <f>$J$4</f>
        <v>2019年度</v>
      </c>
      <c r="BD4" s="62"/>
      <c r="BE4" s="65"/>
      <c r="BF4" s="52"/>
      <c r="BH4" s="61">
        <f ca="1">NOW()</f>
        <v>43583.771235995373</v>
      </c>
      <c r="BI4" s="60" t="s">
        <v>36</v>
      </c>
    </row>
    <row r="5" spans="1:61" s="89" customFormat="1" ht="5.0999999999999996" customHeight="1" thickBot="1">
      <c r="B5" s="63"/>
      <c r="C5" s="63"/>
      <c r="D5" s="90"/>
      <c r="E5" s="90"/>
      <c r="F5" s="90"/>
      <c r="G5" s="65"/>
      <c r="H5" s="63"/>
      <c r="I5" s="92"/>
      <c r="K5" s="92"/>
      <c r="L5" s="65"/>
      <c r="M5" s="63"/>
      <c r="N5" s="91"/>
      <c r="O5" s="91"/>
      <c r="P5" s="90"/>
      <c r="Q5" s="63"/>
      <c r="R5" s="63"/>
      <c r="S5" s="90"/>
      <c r="T5" s="90"/>
      <c r="U5" s="90"/>
      <c r="V5" s="65"/>
      <c r="W5" s="63"/>
      <c r="X5" s="91"/>
      <c r="Y5" s="91"/>
      <c r="Z5" s="92"/>
      <c r="AA5" s="65"/>
      <c r="AB5" s="63"/>
      <c r="AC5" s="91"/>
      <c r="AD5" s="91"/>
      <c r="AE5" s="90"/>
      <c r="AF5" s="63"/>
      <c r="AG5" s="63"/>
      <c r="AH5" s="90"/>
      <c r="AI5" s="90"/>
      <c r="AJ5" s="90"/>
      <c r="AK5" s="65"/>
      <c r="AL5" s="63"/>
      <c r="AM5" s="91"/>
      <c r="AN5" s="91"/>
      <c r="AO5" s="92"/>
      <c r="AP5" s="65"/>
      <c r="AQ5" s="63"/>
      <c r="AR5" s="91"/>
      <c r="AS5" s="91"/>
      <c r="AT5" s="90"/>
      <c r="AU5" s="63"/>
      <c r="AV5" s="63"/>
      <c r="AW5" s="90"/>
      <c r="AX5" s="90"/>
      <c r="AY5" s="90"/>
      <c r="AZ5" s="65"/>
      <c r="BA5" s="63"/>
      <c r="BB5" s="91"/>
      <c r="BC5" s="91"/>
      <c r="BD5" s="92"/>
      <c r="BE5" s="65"/>
      <c r="BF5" s="63"/>
      <c r="BG5" s="91"/>
      <c r="BH5" s="91"/>
      <c r="BI5" s="90"/>
    </row>
    <row r="6" spans="1:61" s="60" customFormat="1" ht="14.25">
      <c r="B6" s="187">
        <v>4</v>
      </c>
      <c r="C6" s="188"/>
      <c r="D6" s="188"/>
      <c r="E6" s="188"/>
      <c r="F6" s="188"/>
      <c r="G6" s="187">
        <f>B6+1</f>
        <v>5</v>
      </c>
      <c r="H6" s="188"/>
      <c r="I6" s="188"/>
      <c r="J6" s="188"/>
      <c r="K6" s="191"/>
      <c r="L6" s="187">
        <f>G6+1</f>
        <v>6</v>
      </c>
      <c r="M6" s="188"/>
      <c r="N6" s="188"/>
      <c r="O6" s="188"/>
      <c r="P6" s="191"/>
      <c r="Q6" s="187">
        <f t="shared" ref="Q6" si="0">L6+1</f>
        <v>7</v>
      </c>
      <c r="R6" s="188"/>
      <c r="S6" s="188"/>
      <c r="T6" s="188"/>
      <c r="U6" s="191"/>
      <c r="V6" s="187">
        <f t="shared" ref="V6" si="1">Q6+1</f>
        <v>8</v>
      </c>
      <c r="W6" s="188"/>
      <c r="X6" s="188"/>
      <c r="Y6" s="188"/>
      <c r="Z6" s="188"/>
      <c r="AA6" s="187">
        <f t="shared" ref="AA6" si="2">V6+1</f>
        <v>9</v>
      </c>
      <c r="AB6" s="188"/>
      <c r="AC6" s="188"/>
      <c r="AD6" s="188"/>
      <c r="AE6" s="191"/>
      <c r="AF6" s="187">
        <f t="shared" ref="AF6" si="3">AA6+1</f>
        <v>10</v>
      </c>
      <c r="AG6" s="188"/>
      <c r="AH6" s="188"/>
      <c r="AI6" s="188"/>
      <c r="AJ6" s="191"/>
      <c r="AK6" s="187">
        <f t="shared" ref="AK6" si="4">AF6+1</f>
        <v>11</v>
      </c>
      <c r="AL6" s="188"/>
      <c r="AM6" s="188"/>
      <c r="AN6" s="188"/>
      <c r="AO6" s="191"/>
      <c r="AP6" s="187">
        <f t="shared" ref="AP6" si="5">AK6+1</f>
        <v>12</v>
      </c>
      <c r="AQ6" s="188"/>
      <c r="AR6" s="188"/>
      <c r="AS6" s="188"/>
      <c r="AT6" s="191"/>
      <c r="AU6" s="187">
        <v>1</v>
      </c>
      <c r="AV6" s="188"/>
      <c r="AW6" s="188"/>
      <c r="AX6" s="188"/>
      <c r="AY6" s="191"/>
      <c r="AZ6" s="187">
        <f t="shared" ref="AZ6" si="6">AU6+1</f>
        <v>2</v>
      </c>
      <c r="BA6" s="188"/>
      <c r="BB6" s="188"/>
      <c r="BC6" s="188"/>
      <c r="BD6" s="189"/>
      <c r="BE6" s="190">
        <f t="shared" ref="BE6" si="7">AZ6+1</f>
        <v>3</v>
      </c>
      <c r="BF6" s="188"/>
      <c r="BG6" s="188"/>
      <c r="BH6" s="188"/>
      <c r="BI6" s="191"/>
    </row>
    <row r="7" spans="1:61" s="53" customFormat="1" ht="12">
      <c r="B7" s="192" t="s">
        <v>376</v>
      </c>
      <c r="C7" s="193"/>
      <c r="D7" s="79"/>
      <c r="E7" s="79"/>
      <c r="F7" s="79"/>
      <c r="G7" s="94"/>
      <c r="H7" s="96"/>
      <c r="I7" s="79"/>
      <c r="J7" s="79"/>
      <c r="K7" s="80"/>
      <c r="L7" s="94"/>
      <c r="M7" s="96"/>
      <c r="N7" s="79"/>
      <c r="O7" s="79"/>
      <c r="P7" s="80"/>
      <c r="Q7" s="94"/>
      <c r="R7" s="96"/>
      <c r="S7" s="79"/>
      <c r="T7" s="79"/>
      <c r="U7" s="80"/>
      <c r="V7" s="94"/>
      <c r="W7" s="96"/>
      <c r="X7" s="79"/>
      <c r="Y7" s="79"/>
      <c r="Z7" s="79"/>
      <c r="AA7" s="94"/>
      <c r="AB7" s="96"/>
      <c r="AC7" s="79"/>
      <c r="AD7" s="79"/>
      <c r="AE7" s="80"/>
      <c r="AF7" s="94"/>
      <c r="AG7" s="96"/>
      <c r="AH7" s="79"/>
      <c r="AI7" s="79"/>
      <c r="AJ7" s="80"/>
      <c r="AK7" s="94"/>
      <c r="AL7" s="96"/>
      <c r="AM7" s="79"/>
      <c r="AN7" s="79"/>
      <c r="AO7" s="80"/>
      <c r="AP7" s="94"/>
      <c r="AQ7" s="96"/>
      <c r="AR7" s="79"/>
      <c r="AS7" s="79"/>
      <c r="AT7" s="80"/>
      <c r="AU7" s="94"/>
      <c r="AV7" s="96"/>
      <c r="AW7" s="79"/>
      <c r="AX7" s="79"/>
      <c r="AY7" s="80"/>
      <c r="AZ7" s="94"/>
      <c r="BA7" s="96"/>
      <c r="BB7" s="79"/>
      <c r="BC7" s="79"/>
      <c r="BD7" s="81"/>
      <c r="BE7" s="93"/>
      <c r="BF7" s="96"/>
      <c r="BG7" s="79"/>
      <c r="BH7" s="79"/>
      <c r="BI7" s="80"/>
    </row>
    <row r="8" spans="1:61" s="82" customFormat="1" ht="12">
      <c r="B8" s="66"/>
      <c r="C8" s="68"/>
      <c r="D8" s="67" t="s">
        <v>15</v>
      </c>
      <c r="E8" s="67" t="s">
        <v>14</v>
      </c>
      <c r="F8" s="78" t="s">
        <v>21</v>
      </c>
      <c r="G8" s="70"/>
      <c r="H8" s="68"/>
      <c r="I8" s="67" t="str">
        <f>$D$8</f>
        <v>港北区・新羽地区</v>
      </c>
      <c r="J8" s="67" t="str">
        <f>$E$8</f>
        <v>地域団体</v>
      </c>
      <c r="K8" s="69" t="str">
        <f>$F$8</f>
        <v>３校・園・ＣＰ</v>
      </c>
      <c r="L8" s="70"/>
      <c r="M8" s="68"/>
      <c r="N8" s="67" t="str">
        <f>$D$8</f>
        <v>港北区・新羽地区</v>
      </c>
      <c r="O8" s="67" t="str">
        <f>$E$8</f>
        <v>地域団体</v>
      </c>
      <c r="P8" s="69" t="str">
        <f>$F$8</f>
        <v>３校・園・ＣＰ</v>
      </c>
      <c r="Q8" s="70"/>
      <c r="R8" s="68"/>
      <c r="S8" s="67" t="str">
        <f>$D$8</f>
        <v>港北区・新羽地区</v>
      </c>
      <c r="T8" s="67" t="str">
        <f>$E$8</f>
        <v>地域団体</v>
      </c>
      <c r="U8" s="69" t="str">
        <f>$F$8</f>
        <v>３校・園・ＣＰ</v>
      </c>
      <c r="V8" s="70"/>
      <c r="W8" s="68"/>
      <c r="X8" s="67" t="str">
        <f>$D$8</f>
        <v>港北区・新羽地区</v>
      </c>
      <c r="Y8" s="67" t="str">
        <f>$E$8</f>
        <v>地域団体</v>
      </c>
      <c r="Z8" s="78" t="str">
        <f>$F$8</f>
        <v>３校・園・ＣＰ</v>
      </c>
      <c r="AA8" s="70"/>
      <c r="AB8" s="68"/>
      <c r="AC8" s="67" t="str">
        <f>$D$8</f>
        <v>港北区・新羽地区</v>
      </c>
      <c r="AD8" s="67" t="str">
        <f>$E$8</f>
        <v>地域団体</v>
      </c>
      <c r="AE8" s="69" t="str">
        <f>$F$8</f>
        <v>３校・園・ＣＰ</v>
      </c>
      <c r="AF8" s="70"/>
      <c r="AG8" s="68"/>
      <c r="AH8" s="67" t="str">
        <f>$D$8</f>
        <v>港北区・新羽地区</v>
      </c>
      <c r="AI8" s="67" t="str">
        <f>$E$8</f>
        <v>地域団体</v>
      </c>
      <c r="AJ8" s="69" t="str">
        <f>$F$8</f>
        <v>３校・園・ＣＰ</v>
      </c>
      <c r="AK8" s="70"/>
      <c r="AL8" s="68"/>
      <c r="AM8" s="67" t="str">
        <f>$D$8</f>
        <v>港北区・新羽地区</v>
      </c>
      <c r="AN8" s="67" t="str">
        <f>$E$8</f>
        <v>地域団体</v>
      </c>
      <c r="AO8" s="69" t="str">
        <f>$F$8</f>
        <v>３校・園・ＣＰ</v>
      </c>
      <c r="AP8" s="70"/>
      <c r="AQ8" s="68"/>
      <c r="AR8" s="67" t="str">
        <f>$D$8</f>
        <v>港北区・新羽地区</v>
      </c>
      <c r="AS8" s="67" t="str">
        <f>$E$8</f>
        <v>地域団体</v>
      </c>
      <c r="AT8" s="69" t="str">
        <f>$F$8</f>
        <v>３校・園・ＣＰ</v>
      </c>
      <c r="AU8" s="70"/>
      <c r="AV8" s="68"/>
      <c r="AW8" s="67" t="str">
        <f>$D$8</f>
        <v>港北区・新羽地区</v>
      </c>
      <c r="AX8" s="67" t="str">
        <f>$E$8</f>
        <v>地域団体</v>
      </c>
      <c r="AY8" s="69" t="str">
        <f>$F$8</f>
        <v>３校・園・ＣＰ</v>
      </c>
      <c r="AZ8" s="70"/>
      <c r="BA8" s="68"/>
      <c r="BB8" s="67" t="str">
        <f>$D$8</f>
        <v>港北区・新羽地区</v>
      </c>
      <c r="BC8" s="67" t="str">
        <f>$E$8</f>
        <v>地域団体</v>
      </c>
      <c r="BD8" s="67" t="str">
        <f>$F$8</f>
        <v>３校・園・ＣＰ</v>
      </c>
      <c r="BE8" s="68"/>
      <c r="BF8" s="68"/>
      <c r="BG8" s="67" t="str">
        <f>$D$8</f>
        <v>港北区・新羽地区</v>
      </c>
      <c r="BH8" s="67" t="str">
        <f>$E$8</f>
        <v>地域団体</v>
      </c>
      <c r="BI8" s="69" t="str">
        <f>$F$8</f>
        <v>３校・園・ＣＰ</v>
      </c>
    </row>
    <row r="9" spans="1:61" s="86" customFormat="1" ht="58.5">
      <c r="A9" s="85">
        <f t="shared" ref="A9:A42" si="8">B9</f>
        <v>43556</v>
      </c>
      <c r="B9" s="75">
        <v>43556</v>
      </c>
      <c r="C9" s="95" t="str">
        <f>VLOOKUP(WEEKDAY(B9,1),Cal_Base!$A$2:$B$8,2)&amp;【入力・印刷１月１頁】平成31年度!D3</f>
        <v xml:space="preserve">月 </v>
      </c>
      <c r="D9" s="48" t="str">
        <f>【入力・印刷１月１頁】平成31年度!G3</f>
        <v xml:space="preserve">新元号発表
</v>
      </c>
      <c r="E9" s="48" t="str">
        <f>【入力・印刷１月１頁】平成31年度!H3</f>
        <v/>
      </c>
      <c r="F9" s="49" t="str">
        <f>【入力・印刷１月１頁】平成31年度!I3</f>
        <v/>
      </c>
      <c r="G9" s="72">
        <f>B38+1</f>
        <v>43586</v>
      </c>
      <c r="H9" s="97" t="str">
        <f>VLOOKUP(WEEKDAY(G9,1),Cal_Base!$A$2:$B$8,2)&amp;【入力・印刷１月１頁】平成31年度!D33</f>
        <v>水祝</v>
      </c>
      <c r="I9" s="48" t="str">
        <f>【入力・印刷１月１頁】平成31年度!G33</f>
        <v xml:space="preserve">改元記念日
皇太子様即位　改元
</v>
      </c>
      <c r="J9" s="48" t="str">
        <f>【入力・印刷１月１頁】平成31年度!H33</f>
        <v/>
      </c>
      <c r="K9" s="74" t="str">
        <f>【入力・印刷１月１頁】平成31年度!I33</f>
        <v/>
      </c>
      <c r="L9" s="72">
        <f>G39+1</f>
        <v>43617</v>
      </c>
      <c r="M9" s="97" t="str">
        <f>VLOOKUP(WEEKDAY(L9,1),Cal_Base!$A$2:$B$8,2)&amp;【入力・印刷１月１頁】平成31年度!D64</f>
        <v xml:space="preserve">土 </v>
      </c>
      <c r="N9" s="48" t="str">
        <f>【入力・印刷１月１頁】平成31年度!G64</f>
        <v xml:space="preserve">開港記念日
区制80周年記念式典ふるさと港北ふれあいまつり
南,大竹,中央,中之久保,自治会,北新羽役員会
田植え(舟運)
</v>
      </c>
      <c r="O9" s="48" t="str">
        <f>【入力・印刷１月１頁】平成31年度!H64</f>
        <v/>
      </c>
      <c r="P9" s="74" t="str">
        <f>【入力・印刷１月１頁】平成31年度!I64</f>
        <v>新羽小運動会</v>
      </c>
      <c r="Q9" s="72">
        <f>L38+1</f>
        <v>43647</v>
      </c>
      <c r="R9" s="97" t="str">
        <f>VLOOKUP(WEEKDAY(Q9,1),Cal_Base!$A$2:$B$8,2)&amp;【入力・印刷１月１頁】平成31年度!D94</f>
        <v xml:space="preserve">月 </v>
      </c>
      <c r="S9" s="48" t="str">
        <f>【入力・印刷１月１頁】平成31年度!G94</f>
        <v/>
      </c>
      <c r="T9" s="48" t="str">
        <f>【入力・印刷１月１頁】平成31年度!H94</f>
        <v/>
      </c>
      <c r="U9" s="74" t="str">
        <f>【入力・印刷１月１頁】平成31年度!I94</f>
        <v/>
      </c>
      <c r="V9" s="72">
        <f>Q39+1</f>
        <v>43678</v>
      </c>
      <c r="W9" s="97" t="str">
        <f>VLOOKUP(WEEKDAY(V9,1),Cal_Base!$A$2:$B$8,2)&amp;【入力・印刷１月１頁】平成31年度!$D125</f>
        <v xml:space="preserve">木 </v>
      </c>
      <c r="X9" s="48" t="str">
        <f>【入力・印刷１月１頁】平成31年度!G125</f>
        <v xml:space="preserve">新羽役員会
</v>
      </c>
      <c r="Y9" s="48" t="str">
        <f>【入力・印刷１月１頁】平成31年度!H125</f>
        <v/>
      </c>
      <c r="Z9" s="49" t="str">
        <f>【入力・印刷１月１頁】平成31年度!I125</f>
        <v xml:space="preserve">ひっとプランウォーキング
</v>
      </c>
      <c r="AA9" s="72">
        <f>V39+1</f>
        <v>43709</v>
      </c>
      <c r="AB9" s="97" t="str">
        <f>VLOOKUP(WEEKDAY(AA9,1),Cal_Base!$A$2:$B$8,2)&amp;【入力・印刷１月１頁】平成31年度!$D156</f>
        <v xml:space="preserve">日 </v>
      </c>
      <c r="AC9" s="48" t="str">
        <f>【入力・印刷１月１頁】平成31年度!G156</f>
        <v xml:space="preserve">相撲練習
</v>
      </c>
      <c r="AD9" s="48" t="str">
        <f>【入力・印刷１月１頁】平成31年度!H156</f>
        <v xml:space="preserve">港北区スポーツ推進委員全体研修会
</v>
      </c>
      <c r="AE9" s="74" t="str">
        <f>【入力・印刷１月１頁】平成31年度!I156</f>
        <v/>
      </c>
      <c r="AF9" s="72">
        <f>AA38+1</f>
        <v>43739</v>
      </c>
      <c r="AG9" s="97" t="str">
        <f>VLOOKUP(WEEKDAY(AF9,1),Cal_Base!$A$2:$B$8,2)&amp;【入力・印刷１月１頁】平成31年度!$D186</f>
        <v xml:space="preserve">火 </v>
      </c>
      <c r="AH9" s="48" t="str">
        <f>【入力・印刷１月１頁】平成31年度!G186</f>
        <v/>
      </c>
      <c r="AI9" s="48" t="str">
        <f>【入力・印刷１月１頁】平成31年度!H186</f>
        <v/>
      </c>
      <c r="AJ9" s="74" t="str">
        <f>【入力・印刷１月１頁】平成31年度!I186</f>
        <v/>
      </c>
      <c r="AK9" s="72">
        <f>AF39+1</f>
        <v>43770</v>
      </c>
      <c r="AL9" s="97" t="str">
        <f>VLOOKUP(WEEKDAY(AK9,1),Cal_Base!$A$2:$B$8,2)&amp;【入力・印刷１月１頁】平成31年度!$D217</f>
        <v xml:space="preserve">金 </v>
      </c>
      <c r="AM9" s="48" t="str">
        <f>【入力・印刷１月１頁】平成31年度!G217</f>
        <v xml:space="preserve">文化の日
新羽理事会
</v>
      </c>
      <c r="AN9" s="48" t="str">
        <f>【入力・印刷１月１頁】平成31年度!H217</f>
        <v/>
      </c>
      <c r="AO9" s="74" t="str">
        <f>【入力・印刷１月１頁】平成31年度!I217</f>
        <v/>
      </c>
      <c r="AP9" s="72">
        <f>AK38+1</f>
        <v>43800</v>
      </c>
      <c r="AQ9" s="97" t="str">
        <f>VLOOKUP(WEEKDAY(AP9,1),Cal_Base!$A$2:$B$8,2)&amp;【入力・印刷１月１頁】平成31年度!$D247</f>
        <v xml:space="preserve">日 </v>
      </c>
      <c r="AR9" s="48" t="str">
        <f>【入力・印刷１月１頁】平成31年度!G247</f>
        <v/>
      </c>
      <c r="AS9" s="48" t="str">
        <f>【入力・印刷１月１頁】平成31年度!H247</f>
        <v xml:space="preserve">第22回新羽地区グラウンドゴルフ大会
</v>
      </c>
      <c r="AT9" s="74" t="str">
        <f>【入力・印刷１月１頁】平成31年度!I247</f>
        <v/>
      </c>
      <c r="AU9" s="72">
        <f>AP39+1</f>
        <v>43831</v>
      </c>
      <c r="AV9" s="97" t="str">
        <f>VLOOKUP(WEEKDAY(AU9,1),Cal_Base!$A$2:$B$8,2)&amp;【入力・印刷１月１頁】平成31年度!$D278</f>
        <v>水祝</v>
      </c>
      <c r="AW9" s="48" t="str">
        <f>【入力・印刷１月１頁】平成31年度!G278</f>
        <v xml:space="preserve">元旦
歳旦祭(杉山)
</v>
      </c>
      <c r="AX9" s="48" t="str">
        <f>【入力・印刷１月１頁】平成31年度!H278</f>
        <v/>
      </c>
      <c r="AY9" s="74" t="str">
        <f>【入力・印刷１月１頁】平成31年度!I278</f>
        <v>新羽CP休館</v>
      </c>
      <c r="AZ9" s="72">
        <f>AU39+1</f>
        <v>43862</v>
      </c>
      <c r="BA9" s="97" t="str">
        <f>VLOOKUP(WEEKDAY(AZ9,1),Cal_Base!$A$2:$B$8,2)&amp;【入力・印刷１月１頁】平成31年度!$D309</f>
        <v xml:space="preserve">土 </v>
      </c>
      <c r="BB9" s="48" t="str">
        <f>【入力・印刷１月１頁】平成31年度!G309</f>
        <v xml:space="preserve">南,大竹,中央,中之久保,自治会,北新羽役員会
節分祭(北杉山)
</v>
      </c>
      <c r="BC9" s="48" t="str">
        <f>【入力・印刷１月１頁】平成31年度!H309</f>
        <v/>
      </c>
      <c r="BD9" s="48" t="str">
        <f>【入力・印刷１月１頁】平成31年度!I309</f>
        <v/>
      </c>
      <c r="BE9" s="73">
        <f>AZ37+1</f>
        <v>43891</v>
      </c>
      <c r="BF9" s="97" t="str">
        <f>VLOOKUP(WEEKDAY(BE9,1),Cal_Base!$A$2:$B$8,2)&amp;【入力・印刷１月１頁】平成31年度!$D338</f>
        <v xml:space="preserve">日 </v>
      </c>
      <c r="BG9" s="48" t="str">
        <f>【入力・印刷１月１頁】平成31年度!G338</f>
        <v>春の火災予防運動～7日</v>
      </c>
      <c r="BH9" s="48" t="str">
        <f>【入力・印刷１月１頁】平成31年度!H338</f>
        <v xml:space="preserve">第33回港北区グラウンドゴルフ大会
</v>
      </c>
      <c r="BI9" s="74" t="str">
        <f>【入力・印刷１月１頁】平成31年度!I338</f>
        <v/>
      </c>
    </row>
    <row r="10" spans="1:61" s="86" customFormat="1" ht="39">
      <c r="A10" s="85">
        <f t="shared" si="8"/>
        <v>43557</v>
      </c>
      <c r="B10" s="75">
        <f t="shared" ref="B10:B35" si="9">B9+1</f>
        <v>43557</v>
      </c>
      <c r="C10" s="95" t="str">
        <f>VLOOKUP(WEEKDAY(B10,1),Cal_Base!$A$2:$B$8,2)&amp;【入力・印刷１月１頁】平成31年度!D4</f>
        <v xml:space="preserve">火 </v>
      </c>
      <c r="D10" s="48" t="str">
        <f>【入力・印刷１月１頁】平成31年度!G4</f>
        <v/>
      </c>
      <c r="E10" s="48" t="str">
        <f>【入力・印刷１月１頁】平成31年度!H4</f>
        <v/>
      </c>
      <c r="F10" s="49" t="str">
        <f>【入力・印刷１月１頁】平成31年度!I4</f>
        <v/>
      </c>
      <c r="G10" s="75">
        <f t="shared" ref="G10:G35" si="10">G9+1</f>
        <v>43587</v>
      </c>
      <c r="H10" s="97" t="str">
        <f>VLOOKUP(WEEKDAY(G10,1),Cal_Base!$A$2:$B$8,2)&amp;【入力・印刷１月１頁】平成31年度!D34</f>
        <v>木祝</v>
      </c>
      <c r="I10" s="48" t="str">
        <f>【入力・印刷１月１頁】平成31年度!G34</f>
        <v xml:space="preserve">国民の休日
新羽役員会
</v>
      </c>
      <c r="J10" s="48" t="str">
        <f>【入力・印刷１月１頁】平成31年度!H34</f>
        <v/>
      </c>
      <c r="K10" s="74" t="str">
        <f>【入力・印刷１月１頁】平成31年度!I34</f>
        <v>ひっとプランウォーキング</v>
      </c>
      <c r="L10" s="75">
        <f t="shared" ref="L10:L35" si="11">L9+1</f>
        <v>43618</v>
      </c>
      <c r="M10" s="97" t="str">
        <f>VLOOKUP(WEEKDAY(L10,1),Cal_Base!$A$2:$B$8,2)&amp;【入力・印刷１月１頁】平成31年度!D65</f>
        <v xml:space="preserve">日 </v>
      </c>
      <c r="N10" s="48" t="str">
        <f>【入力・印刷１月１頁】平成31年度!G65</f>
        <v/>
      </c>
      <c r="O10" s="48" t="str">
        <f>【入力・印刷１月１頁】平成31年度!H65</f>
        <v xml:space="preserve">港北区スポーツ推進委員研修会相撲大会練習
</v>
      </c>
      <c r="P10" s="74" t="str">
        <f>【入力・印刷１月１頁】平成31年度!I65</f>
        <v>新羽小運動会予備日</v>
      </c>
      <c r="Q10" s="75">
        <f t="shared" ref="Q10:Q35" si="12">Q9+1</f>
        <v>43648</v>
      </c>
      <c r="R10" s="97" t="str">
        <f>VLOOKUP(WEEKDAY(Q10,1),Cal_Base!$A$2:$B$8,2)&amp;【入力・印刷１月１頁】平成31年度!D95</f>
        <v xml:space="preserve">火 </v>
      </c>
      <c r="S10" s="48" t="str">
        <f>【入力・印刷１月１頁】平成31年度!G95</f>
        <v/>
      </c>
      <c r="T10" s="48" t="str">
        <f>【入力・印刷１月１頁】平成31年度!H95</f>
        <v/>
      </c>
      <c r="U10" s="74" t="str">
        <f>【入力・印刷１月１頁】平成31年度!I95</f>
        <v/>
      </c>
      <c r="V10" s="75">
        <f t="shared" ref="V10:V35" si="13">V9+1</f>
        <v>43679</v>
      </c>
      <c r="W10" s="97" t="str">
        <f>VLOOKUP(WEEKDAY(V10,1),Cal_Base!$A$2:$B$8,2)&amp;【入力・印刷１月１頁】平成31年度!$D126</f>
        <v xml:space="preserve">金 </v>
      </c>
      <c r="X10" s="48" t="str">
        <f>【入力・印刷１月１頁】平成31年度!G126</f>
        <v xml:space="preserve">新羽理事会
</v>
      </c>
      <c r="Y10" s="48" t="str">
        <f>【入力・印刷１月１頁】平成31年度!H126</f>
        <v/>
      </c>
      <c r="Z10" s="49" t="str">
        <f>【入力・印刷１月１頁】平成31年度!I126</f>
        <v/>
      </c>
      <c r="AA10" s="75">
        <f t="shared" ref="AA10:AA35" si="14">AA9+1</f>
        <v>43710</v>
      </c>
      <c r="AB10" s="97" t="str">
        <f>VLOOKUP(WEEKDAY(AA10,1),Cal_Base!$A$2:$B$8,2)&amp;【入力・印刷１月１頁】平成31年度!$D157</f>
        <v xml:space="preserve">月 </v>
      </c>
      <c r="AC10" s="48" t="str">
        <f>【入力・印刷１月１頁】平成31年度!G157</f>
        <v/>
      </c>
      <c r="AD10" s="48" t="str">
        <f>【入力・印刷１月１頁】平成31年度!H157</f>
        <v/>
      </c>
      <c r="AE10" s="74" t="str">
        <f>【入力・印刷１月１頁】平成31年度!I157</f>
        <v/>
      </c>
      <c r="AF10" s="75">
        <f t="shared" ref="AF10:AF35" si="15">AF9+1</f>
        <v>43740</v>
      </c>
      <c r="AG10" s="97" t="str">
        <f>VLOOKUP(WEEKDAY(AF10,1),Cal_Base!$A$2:$B$8,2)&amp;【入力・印刷１月１頁】平成31年度!$D187</f>
        <v xml:space="preserve">水 </v>
      </c>
      <c r="AH10" s="48" t="str">
        <f>【入力・印刷１月１頁】平成31年度!G187</f>
        <v/>
      </c>
      <c r="AI10" s="48" t="str">
        <f>【入力・印刷１月１頁】平成31年度!H187</f>
        <v xml:space="preserve">横浜市スポーツ推進委員連絡協議会
</v>
      </c>
      <c r="AJ10" s="74" t="str">
        <f>【入力・印刷１月１頁】平成31年度!I187</f>
        <v/>
      </c>
      <c r="AK10" s="75">
        <f t="shared" ref="AK10:AK35" si="16">AK9+1</f>
        <v>43771</v>
      </c>
      <c r="AL10" s="97" t="str">
        <f>VLOOKUP(WEEKDAY(AK10,1),Cal_Base!$A$2:$B$8,2)&amp;【入力・印刷１月１頁】平成31年度!$D218</f>
        <v xml:space="preserve">土 </v>
      </c>
      <c r="AM10" s="48" t="str">
        <f>【入力・印刷１月１頁】平成31年度!G218</f>
        <v xml:space="preserve">ハナミズキ植樹
ラグビーWC決勝
南,大竹,中央,中之久保,自治会,北新羽役員会
</v>
      </c>
      <c r="AN10" s="48" t="str">
        <f>【入力・印刷１月１頁】平成31年度!H218</f>
        <v>消防団ラグビー警備自然体験教室(青指)</v>
      </c>
      <c r="AO10" s="74" t="str">
        <f>【入力・印刷１月１頁】平成31年度!I218</f>
        <v/>
      </c>
      <c r="AP10" s="75">
        <f t="shared" ref="AP10:AP35" si="17">AP9+1</f>
        <v>43801</v>
      </c>
      <c r="AQ10" s="97" t="str">
        <f>VLOOKUP(WEEKDAY(AP10,1),Cal_Base!$A$2:$B$8,2)&amp;【入力・印刷１月１頁】平成31年度!$D248</f>
        <v xml:space="preserve">月 </v>
      </c>
      <c r="AR10" s="48" t="str">
        <f>【入力・印刷１月１頁】平成31年度!G248</f>
        <v/>
      </c>
      <c r="AS10" s="48" t="str">
        <f>【入力・印刷１月１頁】平成31年度!H248</f>
        <v/>
      </c>
      <c r="AT10" s="74" t="str">
        <f>【入力・印刷１月１頁】平成31年度!I248</f>
        <v/>
      </c>
      <c r="AU10" s="75">
        <f t="shared" ref="AU10:AU35" si="18">AU9+1</f>
        <v>43832</v>
      </c>
      <c r="AV10" s="97" t="str">
        <f>VLOOKUP(WEEKDAY(AU10,1),Cal_Base!$A$2:$B$8,2)&amp;【入力・印刷１月１頁】平成31年度!$D279</f>
        <v xml:space="preserve">木 </v>
      </c>
      <c r="AW10" s="48" t="str">
        <f>【入力・印刷１月１頁】平成31年度!G279</f>
        <v/>
      </c>
      <c r="AX10" s="48" t="str">
        <f>【入力・印刷１月１頁】平成31年度!H279</f>
        <v/>
      </c>
      <c r="AY10" s="74" t="str">
        <f>【入力・印刷１月１頁】平成31年度!I279</f>
        <v>新羽CP休館</v>
      </c>
      <c r="AZ10" s="75">
        <f t="shared" ref="AZ10:AZ37" si="19">AZ9+1</f>
        <v>43863</v>
      </c>
      <c r="BA10" s="97" t="str">
        <f>VLOOKUP(WEEKDAY(AZ10,1),Cal_Base!$A$2:$B$8,2)&amp;【入力・印刷１月１頁】平成31年度!$D310</f>
        <v xml:space="preserve">日 </v>
      </c>
      <c r="BB10" s="48" t="str">
        <f>【入力・印刷１月１頁】平成31年度!G310</f>
        <v>節分祭(北杉山)</v>
      </c>
      <c r="BC10" s="48" t="str">
        <f>【入力・印刷１月１頁】平成31年度!H310</f>
        <v xml:space="preserve">神奈川県スポ進大会
第42回少年少女スポーツ大会講習(小学校)
</v>
      </c>
      <c r="BD10" s="48" t="str">
        <f>【入力・印刷１月１頁】平成31年度!I310</f>
        <v/>
      </c>
      <c r="BE10" s="76">
        <f t="shared" ref="BE10:BE35" si="20">BE9+1</f>
        <v>43892</v>
      </c>
      <c r="BF10" s="97" t="str">
        <f>VLOOKUP(WEEKDAY(BE10,1),Cal_Base!$A$2:$B$8,2)&amp;【入力・印刷１月１頁】平成31年度!$D339</f>
        <v xml:space="preserve">月 </v>
      </c>
      <c r="BG10" s="48" t="str">
        <f>【入力・印刷１月１頁】平成31年度!G339</f>
        <v/>
      </c>
      <c r="BH10" s="48" t="str">
        <f>【入力・印刷１月１頁】平成31年度!H339</f>
        <v/>
      </c>
      <c r="BI10" s="74" t="str">
        <f>【入力・印刷１月１頁】平成31年度!I339</f>
        <v/>
      </c>
    </row>
    <row r="11" spans="1:61" s="86" customFormat="1" ht="29.25">
      <c r="A11" s="85">
        <f t="shared" si="8"/>
        <v>43558</v>
      </c>
      <c r="B11" s="75">
        <f t="shared" si="9"/>
        <v>43558</v>
      </c>
      <c r="C11" s="95" t="str">
        <f>VLOOKUP(WEEKDAY(B11,1),Cal_Base!$A$2:$B$8,2)&amp;【入力・印刷１月１頁】平成31年度!D5</f>
        <v xml:space="preserve">水 </v>
      </c>
      <c r="D11" s="48" t="str">
        <f>【入力・印刷１月１頁】平成31年度!G5</f>
        <v/>
      </c>
      <c r="E11" s="48" t="str">
        <f>【入力・印刷１月１頁】平成31年度!H5</f>
        <v/>
      </c>
      <c r="F11" s="49" t="str">
        <f>【入力・印刷１月１頁】平成31年度!I5</f>
        <v/>
      </c>
      <c r="G11" s="75">
        <f t="shared" si="10"/>
        <v>43588</v>
      </c>
      <c r="H11" s="97" t="str">
        <f>VLOOKUP(WEEKDAY(G11,1),Cal_Base!$A$2:$B$8,2)&amp;【入力・印刷１月１頁】平成31年度!D35</f>
        <v>金祝</v>
      </c>
      <c r="I11" s="48" t="str">
        <f>【入力・印刷１月１頁】平成31年度!G35</f>
        <v xml:space="preserve">憲法記念日
新羽理事会
</v>
      </c>
      <c r="J11" s="48" t="str">
        <f>【入力・印刷１月１頁】平成31年度!H35</f>
        <v/>
      </c>
      <c r="K11" s="74" t="str">
        <f>【入力・印刷１月１頁】平成31年度!I35</f>
        <v/>
      </c>
      <c r="L11" s="75">
        <f t="shared" si="11"/>
        <v>43619</v>
      </c>
      <c r="M11" s="97" t="str">
        <f>VLOOKUP(WEEKDAY(L11,1),Cal_Base!$A$2:$B$8,2)&amp;【入力・印刷１月１頁】平成31年度!D66</f>
        <v xml:space="preserve">月 </v>
      </c>
      <c r="N11" s="48" t="str">
        <f>【入力・印刷１月１頁】平成31年度!G66</f>
        <v/>
      </c>
      <c r="O11" s="48" t="str">
        <f>【入力・印刷１月１頁】平成31年度!H66</f>
        <v/>
      </c>
      <c r="P11" s="74" t="str">
        <f>【入力・印刷１月１頁】平成31年度!I66</f>
        <v>新羽小運動会代休</v>
      </c>
      <c r="Q11" s="75">
        <f t="shared" si="12"/>
        <v>43649</v>
      </c>
      <c r="R11" s="97" t="str">
        <f>VLOOKUP(WEEKDAY(Q11,1),Cal_Base!$A$2:$B$8,2)&amp;【入力・印刷１月１頁】平成31年度!D96</f>
        <v xml:space="preserve">水 </v>
      </c>
      <c r="S11" s="48" t="str">
        <f>【入力・印刷１月１頁】平成31年度!G96</f>
        <v/>
      </c>
      <c r="T11" s="48" t="str">
        <f>【入力・印刷１月１頁】平成31年度!H96</f>
        <v xml:space="preserve">横浜市スポーツ推進委員連絡協議会
</v>
      </c>
      <c r="U11" s="74" t="str">
        <f>【入力・印刷１月１頁】平成31年度!I96</f>
        <v/>
      </c>
      <c r="V11" s="75">
        <f t="shared" si="13"/>
        <v>43680</v>
      </c>
      <c r="W11" s="97" t="str">
        <f>VLOOKUP(WEEKDAY(V11,1),Cal_Base!$A$2:$B$8,2)&amp;【入力・印刷１月１頁】平成31年度!$D127</f>
        <v xml:space="preserve">土 </v>
      </c>
      <c r="X11" s="48" t="str">
        <f>【入力・印刷１月１頁】平成31年度!G127</f>
        <v xml:space="preserve">南,大竹,中央,中之久保,自治会,北新羽役員会
</v>
      </c>
      <c r="Y11" s="48" t="str">
        <f>【入力・印刷１月１頁】平成31年度!H127</f>
        <v xml:space="preserve">新羽スポ推企画委員会
</v>
      </c>
      <c r="Z11" s="49" t="str">
        <f>【入力・印刷１月１頁】平成31年度!I127</f>
        <v/>
      </c>
      <c r="AA11" s="75">
        <f t="shared" si="14"/>
        <v>43711</v>
      </c>
      <c r="AB11" s="97" t="str">
        <f>VLOOKUP(WEEKDAY(AA11,1),Cal_Base!$A$2:$B$8,2)&amp;【入力・印刷１月１頁】平成31年度!$D158</f>
        <v xml:space="preserve">火 </v>
      </c>
      <c r="AC11" s="48" t="str">
        <f>【入力・印刷１月１頁】平成31年度!G158</f>
        <v/>
      </c>
      <c r="AD11" s="48" t="str">
        <f>【入力・印刷１月１頁】平成31年度!H158</f>
        <v/>
      </c>
      <c r="AE11" s="74" t="str">
        <f>【入力・印刷１月１頁】平成31年度!I158</f>
        <v/>
      </c>
      <c r="AF11" s="75">
        <f t="shared" si="15"/>
        <v>43741</v>
      </c>
      <c r="AG11" s="97" t="str">
        <f>VLOOKUP(WEEKDAY(AF11,1),Cal_Base!$A$2:$B$8,2)&amp;【入力・印刷１月１頁】平成31年度!$D188</f>
        <v xml:space="preserve">木 </v>
      </c>
      <c r="AH11" s="48" t="str">
        <f>【入力・印刷１月１頁】平成31年度!G188</f>
        <v xml:space="preserve">宵宮祭(杉山)
新羽役員会
</v>
      </c>
      <c r="AI11" s="48" t="str">
        <f>【入力・印刷１月１頁】平成31年度!H188</f>
        <v/>
      </c>
      <c r="AJ11" s="74" t="str">
        <f>【入力・印刷１月１頁】平成31年度!I188</f>
        <v>ひっとプランウォーキング</v>
      </c>
      <c r="AK11" s="75">
        <f t="shared" si="16"/>
        <v>43772</v>
      </c>
      <c r="AL11" s="97" t="str">
        <f>VLOOKUP(WEEKDAY(AK11,1),Cal_Base!$A$2:$B$8,2)&amp;【入力・印刷１月１頁】平成31年度!$D219</f>
        <v>日祝</v>
      </c>
      <c r="AM11" s="48" t="str">
        <f>【入力・印刷１月１頁】平成31年度!G219</f>
        <v xml:space="preserve">文化の日
防災訓練(仮)
</v>
      </c>
      <c r="AN11" s="48" t="str">
        <f>【入力・印刷１月１頁】平成31年度!H219</f>
        <v>さわやかグラウンドゴルフ大会</v>
      </c>
      <c r="AO11" s="74" t="str">
        <f>【入力・印刷１月１頁】平成31年度!I219</f>
        <v/>
      </c>
      <c r="AP11" s="75">
        <f t="shared" si="17"/>
        <v>43802</v>
      </c>
      <c r="AQ11" s="97" t="str">
        <f>VLOOKUP(WEEKDAY(AP11,1),Cal_Base!$A$2:$B$8,2)&amp;【入力・印刷１月１頁】平成31年度!$D249</f>
        <v xml:space="preserve">火 </v>
      </c>
      <c r="AR11" s="48" t="str">
        <f>【入力・印刷１月１頁】平成31年度!G249</f>
        <v/>
      </c>
      <c r="AS11" s="48" t="str">
        <f>【入力・印刷１月１頁】平成31年度!H249</f>
        <v/>
      </c>
      <c r="AT11" s="74" t="str">
        <f>【入力・印刷１月１頁】平成31年度!I249</f>
        <v/>
      </c>
      <c r="AU11" s="75">
        <f t="shared" si="18"/>
        <v>43833</v>
      </c>
      <c r="AV11" s="97" t="str">
        <f>VLOOKUP(WEEKDAY(AU11,1),Cal_Base!$A$2:$B$8,2)&amp;【入力・印刷１月１頁】平成31年度!$D280</f>
        <v xml:space="preserve">金 </v>
      </c>
      <c r="AW11" s="48" t="str">
        <f>【入力・印刷１月１頁】平成31年度!G280</f>
        <v xml:space="preserve">歳旦祭(北杉山)
</v>
      </c>
      <c r="AX11" s="48" t="str">
        <f>【入力・印刷１月１頁】平成31年度!H280</f>
        <v/>
      </c>
      <c r="AY11" s="74" t="str">
        <f>【入力・印刷１月１頁】平成31年度!I280</f>
        <v>新羽CP休館</v>
      </c>
      <c r="AZ11" s="75">
        <f t="shared" si="19"/>
        <v>43864</v>
      </c>
      <c r="BA11" s="97" t="str">
        <f>VLOOKUP(WEEKDAY(AZ11,1),Cal_Base!$A$2:$B$8,2)&amp;【入力・印刷１月１頁】平成31年度!$D311</f>
        <v xml:space="preserve">月 </v>
      </c>
      <c r="BB11" s="48" t="str">
        <f>【入力・印刷１月１頁】平成31年度!G311</f>
        <v/>
      </c>
      <c r="BC11" s="48" t="str">
        <f>【入力・印刷１月１頁】平成31年度!H311</f>
        <v/>
      </c>
      <c r="BD11" s="48" t="str">
        <f>【入力・印刷１月１頁】平成31年度!I311</f>
        <v/>
      </c>
      <c r="BE11" s="76">
        <f t="shared" si="20"/>
        <v>43893</v>
      </c>
      <c r="BF11" s="97" t="str">
        <f>VLOOKUP(WEEKDAY(BE11,1),Cal_Base!$A$2:$B$8,2)&amp;【入力・印刷１月１頁】平成31年度!$D340</f>
        <v xml:space="preserve">火 </v>
      </c>
      <c r="BG11" s="48" t="str">
        <f>【入力・印刷１月１頁】平成31年度!G340</f>
        <v/>
      </c>
      <c r="BH11" s="48" t="str">
        <f>【入力・印刷１月１頁】平成31年度!H340</f>
        <v/>
      </c>
      <c r="BI11" s="74" t="str">
        <f>【入力・印刷１月１頁】平成31年度!I340</f>
        <v/>
      </c>
    </row>
    <row r="12" spans="1:61" s="86" customFormat="1" ht="39">
      <c r="A12" s="85">
        <f t="shared" si="8"/>
        <v>43559</v>
      </c>
      <c r="B12" s="75">
        <f t="shared" si="9"/>
        <v>43559</v>
      </c>
      <c r="C12" s="95" t="str">
        <f>VLOOKUP(WEEKDAY(B12,1),Cal_Base!$A$2:$B$8,2)&amp;【入力・印刷１月１頁】平成31年度!D6</f>
        <v xml:space="preserve">木 </v>
      </c>
      <c r="D12" s="48" t="str">
        <f>【入力・印刷１月１頁】平成31年度!G6</f>
        <v xml:space="preserve">新羽役員会
</v>
      </c>
      <c r="E12" s="48" t="str">
        <f>【入力・印刷１月１頁】平成31年度!H6</f>
        <v/>
      </c>
      <c r="F12" s="49" t="str">
        <f>【入力・印刷１月１頁】平成31年度!I6</f>
        <v xml:space="preserve">
ひっとプランウォーキング</v>
      </c>
      <c r="G12" s="75">
        <f t="shared" si="10"/>
        <v>43589</v>
      </c>
      <c r="H12" s="97" t="str">
        <f>VLOOKUP(WEEKDAY(G12,1),Cal_Base!$A$2:$B$8,2)&amp;【入力・印刷１月１頁】平成31年度!D36</f>
        <v>土祝</v>
      </c>
      <c r="I12" s="48" t="str">
        <f>【入力・印刷１月１頁】平成31年度!G36</f>
        <v xml:space="preserve">みどりの日
</v>
      </c>
      <c r="J12" s="48" t="str">
        <f>【入力・印刷１月１頁】平成31年度!H36</f>
        <v/>
      </c>
      <c r="K12" s="74" t="str">
        <f>【入力・印刷１月１頁】平成31年度!I36</f>
        <v/>
      </c>
      <c r="L12" s="75">
        <f t="shared" si="11"/>
        <v>43620</v>
      </c>
      <c r="M12" s="97" t="str">
        <f>VLOOKUP(WEEKDAY(L12,1),Cal_Base!$A$2:$B$8,2)&amp;【入力・印刷１月１頁】平成31年度!D67</f>
        <v xml:space="preserve">火 </v>
      </c>
      <c r="N12" s="48" t="str">
        <f>【入力・印刷１月１頁】平成31年度!G67</f>
        <v/>
      </c>
      <c r="O12" s="48" t="str">
        <f>【入力・印刷１月１頁】平成31年度!H67</f>
        <v/>
      </c>
      <c r="P12" s="74" t="str">
        <f>【入力・印刷１月１頁】平成31年度!I67</f>
        <v/>
      </c>
      <c r="Q12" s="75">
        <f t="shared" si="12"/>
        <v>43650</v>
      </c>
      <c r="R12" s="97" t="str">
        <f>VLOOKUP(WEEKDAY(Q12,1),Cal_Base!$A$2:$B$8,2)&amp;【入力・印刷１月１頁】平成31年度!D97</f>
        <v xml:space="preserve">木 </v>
      </c>
      <c r="S12" s="48" t="str">
        <f>【入力・印刷１月１頁】平成31年度!G97</f>
        <v xml:space="preserve">新羽役員会
</v>
      </c>
      <c r="T12" s="48" t="str">
        <f>【入力・印刷１月１頁】平成31年度!H97</f>
        <v/>
      </c>
      <c r="U12" s="74" t="str">
        <f>【入力・印刷１月１頁】平成31年度!I97</f>
        <v xml:space="preserve">新田小宿泊体験学習（５年）
ひっとプランウォーキング
</v>
      </c>
      <c r="V12" s="75">
        <f t="shared" si="13"/>
        <v>43681</v>
      </c>
      <c r="W12" s="97" t="str">
        <f>VLOOKUP(WEEKDAY(V12,1),Cal_Base!$A$2:$B$8,2)&amp;【入力・印刷１月１頁】平成31年度!$D128</f>
        <v xml:space="preserve">日 </v>
      </c>
      <c r="X12" s="48" t="str">
        <f>【入力・印刷１月１頁】平成31年度!G128</f>
        <v/>
      </c>
      <c r="Y12" s="48" t="str">
        <f>【入力・印刷１月１頁】平成31年度!H128</f>
        <v xml:space="preserve">港北消防団夏季訓練会
第二回消防団長会議
新羽地区ペットボトルロケット大会
</v>
      </c>
      <c r="Z12" s="49" t="str">
        <f>【入力・印刷１月１頁】平成31年度!I128</f>
        <v/>
      </c>
      <c r="AA12" s="75">
        <f t="shared" si="14"/>
        <v>43712</v>
      </c>
      <c r="AB12" s="97" t="str">
        <f>VLOOKUP(WEEKDAY(AA12,1),Cal_Base!$A$2:$B$8,2)&amp;【入力・印刷１月１頁】平成31年度!$D159</f>
        <v xml:space="preserve">水 </v>
      </c>
      <c r="AC12" s="48" t="str">
        <f>【入力・印刷１月１頁】平成31年度!G159</f>
        <v/>
      </c>
      <c r="AD12" s="48" t="str">
        <f>【入力・印刷１月１頁】平成31年度!H159</f>
        <v xml:space="preserve">横浜市スポーツ推進委員連絡協議会
</v>
      </c>
      <c r="AE12" s="74" t="str">
        <f>【入力・印刷１月１頁】平成31年度!I159</f>
        <v xml:space="preserve">新羽小４年野島宿泊体験学習
新羽中学校期末テスト
</v>
      </c>
      <c r="AF12" s="75">
        <f>AF11+1</f>
        <v>43742</v>
      </c>
      <c r="AG12" s="97" t="str">
        <f>VLOOKUP(WEEKDAY(AF12,1),Cal_Base!$A$2:$B$8,2)&amp;【入力・印刷１月１頁】平成31年度!$D189</f>
        <v xml:space="preserve">金 </v>
      </c>
      <c r="AH12" s="48" t="str">
        <f>【入力・印刷１月１頁】平成31年度!G189</f>
        <v xml:space="preserve">新羽理事会
</v>
      </c>
      <c r="AI12" s="48" t="str">
        <f>【入力・印刷１月１頁】平成31年度!H189</f>
        <v/>
      </c>
      <c r="AJ12" s="74" t="str">
        <f>【入力・印刷１月１頁】平成31年度!I189</f>
        <v>新羽小前記終業式
新羽中３年英検</v>
      </c>
      <c r="AK12" s="75">
        <f t="shared" si="16"/>
        <v>43773</v>
      </c>
      <c r="AL12" s="97" t="str">
        <f>VLOOKUP(WEEKDAY(AK12,1),Cal_Base!$A$2:$B$8,2)&amp;【入力・印刷１月１頁】平成31年度!$D220</f>
        <v>月振</v>
      </c>
      <c r="AM12" s="48" t="str">
        <f>【入力・印刷１月１頁】平成31年度!G220</f>
        <v xml:space="preserve">（振替）
</v>
      </c>
      <c r="AN12" s="48" t="str">
        <f>【入力・印刷１月１頁】平成31年度!H220</f>
        <v xml:space="preserve">ペットボトルロケット大会
</v>
      </c>
      <c r="AO12" s="74" t="str">
        <f>【入力・印刷１月１頁】平成31年度!I220</f>
        <v/>
      </c>
      <c r="AP12" s="75">
        <f t="shared" si="17"/>
        <v>43803</v>
      </c>
      <c r="AQ12" s="97" t="str">
        <f>VLOOKUP(WEEKDAY(AP12,1),Cal_Base!$A$2:$B$8,2)&amp;【入力・印刷１月１頁】平成31年度!$D250</f>
        <v xml:space="preserve">水 </v>
      </c>
      <c r="AR12" s="48" t="str">
        <f>【入力・印刷１月１頁】平成31年度!G250</f>
        <v/>
      </c>
      <c r="AS12" s="48" t="str">
        <f>【入力・印刷１月１頁】平成31年度!H250</f>
        <v/>
      </c>
      <c r="AT12" s="74" t="str">
        <f>【入力・印刷１月１頁】平成31年度!I250</f>
        <v/>
      </c>
      <c r="AU12" s="75">
        <f t="shared" si="18"/>
        <v>43834</v>
      </c>
      <c r="AV12" s="97" t="str">
        <f>VLOOKUP(WEEKDAY(AU12,1),Cal_Base!$A$2:$B$8,2)&amp;【入力・印刷１月１頁】平成31年度!$D281</f>
        <v xml:space="preserve">土 </v>
      </c>
      <c r="AW12" s="48" t="str">
        <f>【入力・印刷１月１頁】平成31年度!G281</f>
        <v/>
      </c>
      <c r="AX12" s="48" t="str">
        <f>【入力・印刷１月１頁】平成31年度!H281</f>
        <v>港北区消防出初式</v>
      </c>
      <c r="AY12" s="74" t="str">
        <f>【入力・印刷１月１頁】平成31年度!I281</f>
        <v/>
      </c>
      <c r="AZ12" s="75">
        <f t="shared" si="19"/>
        <v>43865</v>
      </c>
      <c r="BA12" s="97" t="str">
        <f>VLOOKUP(WEEKDAY(AZ12,1),Cal_Base!$A$2:$B$8,2)&amp;【入力・印刷１月１頁】平成31年度!$D312</f>
        <v xml:space="preserve">火 </v>
      </c>
      <c r="BB12" s="48" t="str">
        <f>【入力・印刷１月１頁】平成31年度!G312</f>
        <v/>
      </c>
      <c r="BC12" s="48" t="str">
        <f>【入力・印刷１月１頁】平成31年度!H312</f>
        <v/>
      </c>
      <c r="BD12" s="48" t="str">
        <f>【入力・印刷１月１頁】平成31年度!I312</f>
        <v/>
      </c>
      <c r="BE12" s="76">
        <f t="shared" si="20"/>
        <v>43894</v>
      </c>
      <c r="BF12" s="97" t="str">
        <f>VLOOKUP(WEEKDAY(BE12,1),Cal_Base!$A$2:$B$8,2)&amp;【入力・印刷１月１頁】平成31年度!$D341</f>
        <v xml:space="preserve">水 </v>
      </c>
      <c r="BG12" s="48" t="str">
        <f>【入力・印刷１月１頁】平成31年度!G341</f>
        <v xml:space="preserve">新羽地港北港北区青指協定例会
</v>
      </c>
      <c r="BH12" s="48" t="str">
        <f>【入力・印刷１月１頁】平成31年度!H341</f>
        <v>横浜市スポーツ推進委員連絡協議会</v>
      </c>
      <c r="BI12" s="74" t="str">
        <f>【入力・印刷１月１頁】平成31年度!I341</f>
        <v/>
      </c>
    </row>
    <row r="13" spans="1:61" s="86" customFormat="1" ht="68.25">
      <c r="A13" s="85">
        <f t="shared" si="8"/>
        <v>43560</v>
      </c>
      <c r="B13" s="75">
        <f t="shared" si="9"/>
        <v>43560</v>
      </c>
      <c r="C13" s="95" t="str">
        <f>VLOOKUP(WEEKDAY(B13,1),Cal_Base!$A$2:$B$8,2)&amp;【入力・印刷１月１頁】平成31年度!D7</f>
        <v xml:space="preserve">金 </v>
      </c>
      <c r="D13" s="48" t="str">
        <f>【入力・印刷１月１頁】平成31年度!G7</f>
        <v>新羽理事会</v>
      </c>
      <c r="E13" s="48" t="str">
        <f>【入力・印刷１月１頁】平成31年度!H7</f>
        <v/>
      </c>
      <c r="F13" s="49" t="str">
        <f>【入力・印刷１月１頁】平成31年度!I7</f>
        <v xml:space="preserve">新羽小着任式・始業式・入学式
新羽中着任式・始業式・入学式
新田小着任式・始業式・入学式
</v>
      </c>
      <c r="G13" s="75">
        <f t="shared" si="10"/>
        <v>43590</v>
      </c>
      <c r="H13" s="97" t="str">
        <f>VLOOKUP(WEEKDAY(G13,1),Cal_Base!$A$2:$B$8,2)&amp;【入力・印刷１月１頁】平成31年度!D37</f>
        <v>日祝</v>
      </c>
      <c r="I13" s="48" t="str">
        <f>【入力・印刷１月１頁】平成31年度!G37</f>
        <v xml:space="preserve">こどもの日
</v>
      </c>
      <c r="J13" s="48" t="str">
        <f>【入力・印刷１月１頁】平成31年度!H37</f>
        <v/>
      </c>
      <c r="K13" s="74" t="str">
        <f>【入力・印刷１月１頁】平成31年度!I37</f>
        <v/>
      </c>
      <c r="L13" s="75">
        <f t="shared" si="11"/>
        <v>43621</v>
      </c>
      <c r="M13" s="97" t="str">
        <f>VLOOKUP(WEEKDAY(L13,1),Cal_Base!$A$2:$B$8,2)&amp;【入力・印刷１月１頁】平成31年度!D68</f>
        <v xml:space="preserve">水 </v>
      </c>
      <c r="N13" s="48" t="str">
        <f>【入力・印刷１月１頁】平成31年度!G68</f>
        <v/>
      </c>
      <c r="O13" s="48" t="str">
        <f>【入力・印刷１月１頁】平成31年度!H68</f>
        <v xml:space="preserve">横浜市スポーツ推進委員連絡協議会
</v>
      </c>
      <c r="P13" s="74" t="str">
        <f>【入力・印刷１月１頁】平成31年度!I68</f>
        <v/>
      </c>
      <c r="Q13" s="75">
        <f t="shared" si="12"/>
        <v>43651</v>
      </c>
      <c r="R13" s="97" t="str">
        <f>VLOOKUP(WEEKDAY(Q13,1),Cal_Base!$A$2:$B$8,2)&amp;【入力・印刷１月１頁】平成31年度!D98</f>
        <v xml:space="preserve">金 </v>
      </c>
      <c r="S13" s="48" t="str">
        <f>【入力・印刷１月１頁】平成31年度!G98</f>
        <v xml:space="preserve">新羽理事会
</v>
      </c>
      <c r="T13" s="48" t="str">
        <f>【入力・印刷１月１頁】平成31年度!H98</f>
        <v/>
      </c>
      <c r="U13" s="74" t="str">
        <f>【入力・印刷１月１頁】平成31年度!I98</f>
        <v xml:space="preserve">新田小宿泊体験学習（５年）
</v>
      </c>
      <c r="V13" s="75">
        <f t="shared" si="13"/>
        <v>43682</v>
      </c>
      <c r="W13" s="97" t="str">
        <f>VLOOKUP(WEEKDAY(V13,1),Cal_Base!$A$2:$B$8,2)&amp;【入力・印刷１月１頁】平成31年度!$D129</f>
        <v xml:space="preserve">月 </v>
      </c>
      <c r="X13" s="48" t="str">
        <f>【入力・印刷１月１頁】平成31年度!G129</f>
        <v/>
      </c>
      <c r="Y13" s="48" t="str">
        <f>【入力・印刷１月１頁】平成31年度!H129</f>
        <v/>
      </c>
      <c r="Z13" s="49" t="str">
        <f>【入力・印刷１月１頁】平成31年度!I129</f>
        <v>新羽小中、新田小学校閉庁日</v>
      </c>
      <c r="AA13" s="75">
        <f t="shared" si="14"/>
        <v>43713</v>
      </c>
      <c r="AB13" s="97" t="str">
        <f>VLOOKUP(WEEKDAY(AA13,1),Cal_Base!$A$2:$B$8,2)&amp;【入力・印刷１月１頁】平成31年度!$D160</f>
        <v xml:space="preserve">木 </v>
      </c>
      <c r="AC13" s="48" t="str">
        <f>【入力・印刷１月１頁】平成31年度!G160</f>
        <v xml:space="preserve">新羽役員会
</v>
      </c>
      <c r="AD13" s="48" t="str">
        <f>【入力・印刷１月１頁】平成31年度!H160</f>
        <v/>
      </c>
      <c r="AE13" s="74" t="str">
        <f>【入力・印刷１月１頁】平成31年度!I160</f>
        <v xml:space="preserve">新羽小４年野島宿泊体験学習
新羽中学校期末テスト
ひっとプランウォーキング
</v>
      </c>
      <c r="AF13" s="75">
        <f t="shared" si="15"/>
        <v>43743</v>
      </c>
      <c r="AG13" s="97" t="str">
        <f>VLOOKUP(WEEKDAY(AF13,1),Cal_Base!$A$2:$B$8,2)&amp;【入力・印刷１月１頁】平成31年度!$D190</f>
        <v xml:space="preserve">土 </v>
      </c>
      <c r="AH13" s="48" t="str">
        <f>【入力・印刷１月１頁】平成31年度!G190</f>
        <v>南,大竹,中央,中之久保,自治会,北新羽役員会</v>
      </c>
      <c r="AI13" s="48" t="str">
        <f>【入力・印刷１月１頁】平成31年度!H190</f>
        <v/>
      </c>
      <c r="AJ13" s="74" t="str">
        <f>【入力・印刷１月１頁】平成31年度!I190</f>
        <v/>
      </c>
      <c r="AK13" s="75">
        <f t="shared" si="16"/>
        <v>43774</v>
      </c>
      <c r="AL13" s="97" t="str">
        <f>VLOOKUP(WEEKDAY(AK13,1),Cal_Base!$A$2:$B$8,2)&amp;【入力・印刷１月１頁】平成31年度!$D221</f>
        <v xml:space="preserve">火 </v>
      </c>
      <c r="AM13" s="48" t="str">
        <f>【入力・印刷１月１頁】平成31年度!G221</f>
        <v/>
      </c>
      <c r="AN13" s="48" t="str">
        <f>【入力・印刷１月１頁】平成31年度!H221</f>
        <v/>
      </c>
      <c r="AO13" s="74" t="str">
        <f>【入力・印刷１月１頁】平成31年度!I221</f>
        <v/>
      </c>
      <c r="AP13" s="75">
        <f t="shared" si="17"/>
        <v>43804</v>
      </c>
      <c r="AQ13" s="97" t="str">
        <f>VLOOKUP(WEEKDAY(AP13,1),Cal_Base!$A$2:$B$8,2)&amp;【入力・印刷１月１頁】平成31年度!$D251</f>
        <v xml:space="preserve">木 </v>
      </c>
      <c r="AR13" s="48" t="str">
        <f>【入力・印刷１月１頁】平成31年度!G251</f>
        <v xml:space="preserve">新羽役員会
</v>
      </c>
      <c r="AS13" s="48" t="str">
        <f>【入力・印刷１月１頁】平成31年度!H251</f>
        <v/>
      </c>
      <c r="AT13" s="74" t="str">
        <f>【入力・印刷１月１頁】平成31年度!I251</f>
        <v>ひっとプランウォーキング</v>
      </c>
      <c r="AU13" s="75">
        <f t="shared" si="18"/>
        <v>43835</v>
      </c>
      <c r="AV13" s="97" t="str">
        <f>VLOOKUP(WEEKDAY(AU13,1),Cal_Base!$A$2:$B$8,2)&amp;【入力・印刷１月１頁】平成31年度!$D282</f>
        <v xml:space="preserve">日 </v>
      </c>
      <c r="AW13" s="48" t="str">
        <f>【入力・印刷１月１頁】平成31年度!G282</f>
        <v/>
      </c>
      <c r="AX13" s="48" t="str">
        <f>【入力・印刷１月１頁】平成31年度!H282</f>
        <v/>
      </c>
      <c r="AY13" s="74" t="str">
        <f>【入力・印刷１月１頁】平成31年度!I282</f>
        <v/>
      </c>
      <c r="AZ13" s="75">
        <f t="shared" si="19"/>
        <v>43866</v>
      </c>
      <c r="BA13" s="97" t="str">
        <f>VLOOKUP(WEEKDAY(AZ13,1),Cal_Base!$A$2:$B$8,2)&amp;【入力・印刷１月１頁】平成31年度!$D313</f>
        <v xml:space="preserve">水 </v>
      </c>
      <c r="BB13" s="48" t="str">
        <f>【入力・印刷１月１頁】平成31年度!G313</f>
        <v/>
      </c>
      <c r="BC13" s="48" t="str">
        <f>【入力・印刷１月１頁】平成31年度!H313</f>
        <v xml:space="preserve">横浜市スポーツ推進委員連絡協議会
</v>
      </c>
      <c r="BD13" s="48" t="str">
        <f>【入力・印刷１月１頁】平成31年度!I313</f>
        <v/>
      </c>
      <c r="BE13" s="76">
        <f t="shared" si="20"/>
        <v>43895</v>
      </c>
      <c r="BF13" s="97" t="str">
        <f>VLOOKUP(WEEKDAY(BE13,1),Cal_Base!$A$2:$B$8,2)&amp;【入力・印刷１月１頁】平成31年度!$D342</f>
        <v xml:space="preserve">木 </v>
      </c>
      <c r="BG13" s="48" t="str">
        <f>【入力・印刷１月１頁】平成31年度!G342</f>
        <v xml:space="preserve">新羽役員会
</v>
      </c>
      <c r="BH13" s="48" t="str">
        <f>【入力・印刷１月１頁】平成31年度!H342</f>
        <v xml:space="preserve">定例消防団・分団長会議
</v>
      </c>
      <c r="BI13" s="74" t="str">
        <f>【入力・印刷１月１頁】平成31年度!I342</f>
        <v>ひっとプランウォーキング</v>
      </c>
    </row>
    <row r="14" spans="1:61" s="86" customFormat="1" ht="39">
      <c r="A14" s="85">
        <f t="shared" si="8"/>
        <v>43561</v>
      </c>
      <c r="B14" s="75">
        <f t="shared" si="9"/>
        <v>43561</v>
      </c>
      <c r="C14" s="95" t="str">
        <f>VLOOKUP(WEEKDAY(B14,1),Cal_Base!$A$2:$B$8,2)&amp;【入力・印刷１月１頁】平成31年度!D8</f>
        <v xml:space="preserve">土 </v>
      </c>
      <c r="D14" s="48" t="str">
        <f>【入力・印刷１月１頁】平成31年度!G8</f>
        <v xml:space="preserve">南,大竹,中央,中之久保,自治会,北新羽役員会
</v>
      </c>
      <c r="E14" s="48" t="str">
        <f>【入力・印刷１月１頁】平成31年度!H8</f>
        <v/>
      </c>
      <c r="F14" s="49" t="str">
        <f>【入力・印刷１月１頁】平成31年度!I8</f>
        <v>カフェ・ド・らんらん</v>
      </c>
      <c r="G14" s="75">
        <f t="shared" si="10"/>
        <v>43591</v>
      </c>
      <c r="H14" s="97" t="str">
        <f>VLOOKUP(WEEKDAY(G14,1),Cal_Base!$A$2:$B$8,2)&amp;【入力・印刷１月１頁】平成31年度!D38</f>
        <v>月振</v>
      </c>
      <c r="I14" s="48" t="str">
        <f>【入力・印刷１月１頁】平成31年度!G38</f>
        <v xml:space="preserve">（振替）
</v>
      </c>
      <c r="J14" s="48" t="str">
        <f>【入力・印刷１月１頁】平成31年度!H38</f>
        <v/>
      </c>
      <c r="K14" s="74" t="str">
        <f>【入力・印刷１月１頁】平成31年度!I38</f>
        <v>カフェ・ド・らんらん</v>
      </c>
      <c r="L14" s="75">
        <f t="shared" si="11"/>
        <v>43622</v>
      </c>
      <c r="M14" s="97" t="str">
        <f>VLOOKUP(WEEKDAY(L14,1),Cal_Base!$A$2:$B$8,2)&amp;【入力・印刷１月１頁】平成31年度!D69</f>
        <v xml:space="preserve">木 </v>
      </c>
      <c r="N14" s="48" t="str">
        <f>【入力・印刷１月１頁】平成31年度!G69</f>
        <v xml:space="preserve">新羽役員会
</v>
      </c>
      <c r="O14" s="48" t="str">
        <f>【入力・印刷１月１頁】平成31年度!H69</f>
        <v/>
      </c>
      <c r="P14" s="74" t="str">
        <f>【入力・印刷１月１頁】平成31年度!I69</f>
        <v xml:space="preserve">ひっとプランウォーキング
カフェ・ド・らんらん
</v>
      </c>
      <c r="Q14" s="75">
        <f t="shared" si="12"/>
        <v>43652</v>
      </c>
      <c r="R14" s="97" t="str">
        <f>VLOOKUP(WEEKDAY(Q14,1),Cal_Base!$A$2:$B$8,2)&amp;【入力・印刷１月１頁】平成31年度!D99</f>
        <v xml:space="preserve">土 </v>
      </c>
      <c r="S14" s="48" t="str">
        <f>【入力・印刷１月１頁】平成31年度!G99</f>
        <v>南,大竹,中央,中之久保,自治会,北新羽役員会</v>
      </c>
      <c r="T14" s="48" t="str">
        <f>【入力・印刷１月１頁】平成31年度!H99</f>
        <v xml:space="preserve">青少年の健全な育成を進める県民大会
</v>
      </c>
      <c r="U14" s="74" t="str">
        <f>【入力・印刷１月１頁】平成31年度!I99</f>
        <v>カフェ・ド・らんらん</v>
      </c>
      <c r="V14" s="75">
        <f t="shared" si="13"/>
        <v>43683</v>
      </c>
      <c r="W14" s="97" t="str">
        <f>VLOOKUP(WEEKDAY(V14,1),Cal_Base!$A$2:$B$8,2)&amp;【入力・印刷１月１頁】平成31年度!$D130</f>
        <v xml:space="preserve">火 </v>
      </c>
      <c r="X14" s="48" t="str">
        <f>【入力・印刷１月１頁】平成31年度!G130</f>
        <v/>
      </c>
      <c r="Y14" s="48" t="str">
        <f>【入力・印刷１月１頁】平成31年度!H130</f>
        <v/>
      </c>
      <c r="Z14" s="49" t="str">
        <f>【入力・印刷１月１頁】平成31年度!I130</f>
        <v xml:space="preserve">新羽小中、新田小学校閉庁日
カフェ・ド・らんらん
</v>
      </c>
      <c r="AA14" s="75">
        <f t="shared" si="14"/>
        <v>43714</v>
      </c>
      <c r="AB14" s="97" t="str">
        <f>VLOOKUP(WEEKDAY(AA14,1),Cal_Base!$A$2:$B$8,2)&amp;【入力・印刷１月１頁】平成31年度!$D161</f>
        <v xml:space="preserve">金 </v>
      </c>
      <c r="AC14" s="48" t="str">
        <f>【入力・印刷１月１頁】平成31年度!G161</f>
        <v xml:space="preserve">新羽理事会
</v>
      </c>
      <c r="AD14" s="48" t="str">
        <f>【入力・印刷１月１頁】平成31年度!H161</f>
        <v xml:space="preserve">定例消防団・分団長会議
</v>
      </c>
      <c r="AE14" s="74" t="str">
        <f>【入力・印刷１月１頁】平成31年度!I161</f>
        <v xml:space="preserve">新羽中学校期末テスト
カフェ・ド・らんらん
</v>
      </c>
      <c r="AF14" s="75">
        <f t="shared" si="15"/>
        <v>43744</v>
      </c>
      <c r="AG14" s="97" t="str">
        <f>VLOOKUP(WEEKDAY(AF14,1),Cal_Base!$A$2:$B$8,2)&amp;【入力・印刷１月１頁】平成31年度!$D191</f>
        <v xml:space="preserve">日 </v>
      </c>
      <c r="AH14" s="48" t="str">
        <f>【入力・印刷１月１頁】平成31年度!G191</f>
        <v xml:space="preserve">新羽杉山神社例大祭
</v>
      </c>
      <c r="AI14" s="48" t="str">
        <f>【入力・印刷１月１頁】平成31年度!H191</f>
        <v/>
      </c>
      <c r="AJ14" s="74" t="str">
        <f>【入力・印刷１月１頁】平成31年度!I191</f>
        <v>カフェ・ド・らんらん</v>
      </c>
      <c r="AK14" s="75">
        <f t="shared" si="16"/>
        <v>43775</v>
      </c>
      <c r="AL14" s="97" t="str">
        <f>VLOOKUP(WEEKDAY(AK14,1),Cal_Base!$A$2:$B$8,2)&amp;【入力・印刷１月１頁】平成31年度!$D222</f>
        <v xml:space="preserve">水 </v>
      </c>
      <c r="AM14" s="48" t="str">
        <f>【入力・印刷１月１頁】平成31年度!G222</f>
        <v/>
      </c>
      <c r="AN14" s="48" t="str">
        <f>【入力・印刷１月１頁】平成31年度!H222</f>
        <v xml:space="preserve">横浜市スポーツ推進委員連絡協議会
</v>
      </c>
      <c r="AO14" s="74" t="str">
        <f>【入力・印刷１月１頁】平成31年度!I222</f>
        <v>カフェ・ド・らんらん</v>
      </c>
      <c r="AP14" s="75">
        <f t="shared" si="17"/>
        <v>43805</v>
      </c>
      <c r="AQ14" s="97" t="str">
        <f>VLOOKUP(WEEKDAY(AP14,1),Cal_Base!$A$2:$B$8,2)&amp;【入力・印刷１月１頁】平成31年度!$D252</f>
        <v xml:space="preserve">金 </v>
      </c>
      <c r="AR14" s="48" t="str">
        <f>【入力・印刷１月１頁】平成31年度!G252</f>
        <v xml:space="preserve">新羽理事会
</v>
      </c>
      <c r="AS14" s="48" t="str">
        <f>【入力・印刷１月１頁】平成31年度!H252</f>
        <v/>
      </c>
      <c r="AT14" s="74" t="str">
        <f>【入力・印刷１月１頁】平成31年度!I252</f>
        <v>カフェ・ド・らんらん</v>
      </c>
      <c r="AU14" s="75">
        <f t="shared" si="18"/>
        <v>43836</v>
      </c>
      <c r="AV14" s="97" t="str">
        <f>VLOOKUP(WEEKDAY(AU14,1),Cal_Base!$A$2:$B$8,2)&amp;【入力・印刷１月１頁】平成31年度!$D283</f>
        <v xml:space="preserve">月 </v>
      </c>
      <c r="AW14" s="48" t="str">
        <f>【入力・印刷１月１頁】平成31年度!G283</f>
        <v/>
      </c>
      <c r="AX14" s="48" t="str">
        <f>【入力・印刷１月１頁】平成31年度!H283</f>
        <v/>
      </c>
      <c r="AY14" s="74" t="str">
        <f>【入力・印刷１月１頁】平成31年度!I283</f>
        <v>カフェ・ド・らんらん</v>
      </c>
      <c r="AZ14" s="75">
        <f t="shared" si="19"/>
        <v>43867</v>
      </c>
      <c r="BA14" s="97" t="str">
        <f>VLOOKUP(WEEKDAY(AZ14,1),Cal_Base!$A$2:$B$8,2)&amp;【入力・印刷１月１頁】平成31年度!$D314</f>
        <v xml:space="preserve">木 </v>
      </c>
      <c r="BB14" s="48" t="str">
        <f>【入力・印刷１月１頁】平成31年度!G314</f>
        <v xml:space="preserve">新羽役員会
</v>
      </c>
      <c r="BC14" s="48" t="str">
        <f>【入力・印刷１月１頁】平成31年度!H314</f>
        <v/>
      </c>
      <c r="BD14" s="48" t="str">
        <f>【入力・印刷１月１頁】平成31年度!I314</f>
        <v xml:space="preserve">ひっとプランウォーキング
カフェ・ド・らんらん
</v>
      </c>
      <c r="BE14" s="76">
        <f t="shared" si="20"/>
        <v>43896</v>
      </c>
      <c r="BF14" s="97" t="str">
        <f>VLOOKUP(WEEKDAY(BE14,1),Cal_Base!$A$2:$B$8,2)&amp;【入力・印刷１月１頁】平成31年度!$D343</f>
        <v xml:space="preserve">金 </v>
      </c>
      <c r="BG14" s="48" t="str">
        <f>【入力・印刷１月１頁】平成31年度!G343</f>
        <v xml:space="preserve">新羽理事会
</v>
      </c>
      <c r="BH14" s="48" t="str">
        <f>【入力・印刷１月１頁】平成31年度!H343</f>
        <v/>
      </c>
      <c r="BI14" s="74" t="str">
        <f>【入力・印刷１月１頁】平成31年度!I343</f>
        <v>カフェ・ド・らんらん</v>
      </c>
    </row>
    <row r="15" spans="1:61" s="86" customFormat="1" ht="39">
      <c r="A15" s="85">
        <f t="shared" si="8"/>
        <v>43562</v>
      </c>
      <c r="B15" s="75">
        <f t="shared" si="9"/>
        <v>43562</v>
      </c>
      <c r="C15" s="95" t="str">
        <f>VLOOKUP(WEEKDAY(B15,1),Cal_Base!$A$2:$B$8,2)&amp;【入力・印刷１月１頁】平成31年度!D9</f>
        <v xml:space="preserve">日 </v>
      </c>
      <c r="D15" s="48" t="str">
        <f>【入力・印刷１月１頁】平成31年度!G9</f>
        <v xml:space="preserve">統一地方選挙
</v>
      </c>
      <c r="E15" s="48" t="str">
        <f>【入力・印刷１月１頁】平成31年度!H9</f>
        <v/>
      </c>
      <c r="F15" s="49" t="str">
        <f>【入力・印刷１月１頁】平成31年度!I9</f>
        <v/>
      </c>
      <c r="G15" s="75">
        <f t="shared" si="10"/>
        <v>43592</v>
      </c>
      <c r="H15" s="97" t="str">
        <f>VLOOKUP(WEEKDAY(G15,1),Cal_Base!$A$2:$B$8,2)&amp;【入力・印刷１月１頁】平成31年度!D39</f>
        <v xml:space="preserve">火 </v>
      </c>
      <c r="I15" s="48" t="str">
        <f>【入力・印刷１月１頁】平成31年度!G39</f>
        <v/>
      </c>
      <c r="J15" s="48" t="str">
        <f>【入力・印刷１月１頁】平成31年度!H39</f>
        <v/>
      </c>
      <c r="K15" s="74" t="str">
        <f>【入力・印刷１月１頁】平成31年度!I39</f>
        <v xml:space="preserve">たんぽぽにっぱ
</v>
      </c>
      <c r="L15" s="75">
        <f t="shared" si="11"/>
        <v>43623</v>
      </c>
      <c r="M15" s="97" t="str">
        <f>VLOOKUP(WEEKDAY(L15,1),Cal_Base!$A$2:$B$8,2)&amp;【入力・印刷１月１頁】平成31年度!D70</f>
        <v xml:space="preserve">金 </v>
      </c>
      <c r="N15" s="48" t="str">
        <f>【入力・印刷１月１頁】平成31年度!G70</f>
        <v>新羽理事会</v>
      </c>
      <c r="O15" s="48" t="str">
        <f>【入力・印刷１月１頁】平成31年度!H70</f>
        <v xml:space="preserve">定例消防団・分団長会議
関東スポーツ推進委員研究大会
</v>
      </c>
      <c r="P15" s="74" t="str">
        <f>【入力・印刷１月１頁】平成31年度!I70</f>
        <v>新田小修学旅行（６年）</v>
      </c>
      <c r="Q15" s="75">
        <f t="shared" si="12"/>
        <v>43653</v>
      </c>
      <c r="R15" s="97" t="str">
        <f>VLOOKUP(WEEKDAY(Q15,1),Cal_Base!$A$2:$B$8,2)&amp;【入力・印刷１月１頁】平成31年度!D100</f>
        <v xml:space="preserve">日 </v>
      </c>
      <c r="S15" s="48" t="str">
        <f>【入力・印刷１月１頁】平成31年度!G100</f>
        <v xml:space="preserve">第26回新羽地区子ども相撲大会
</v>
      </c>
      <c r="T15" s="48" t="str">
        <f>【入力・印刷１月１頁】平成31年度!H100</f>
        <v xml:space="preserve">スポ進委員北部4区交流会
</v>
      </c>
      <c r="U15" s="74" t="str">
        <f>【入力・印刷１月１頁】平成31年度!I100</f>
        <v/>
      </c>
      <c r="V15" s="75">
        <f t="shared" si="13"/>
        <v>43684</v>
      </c>
      <c r="W15" s="97" t="str">
        <f>VLOOKUP(WEEKDAY(V15,1),Cal_Base!$A$2:$B$8,2)&amp;【入力・印刷１月１頁】平成31年度!$D131</f>
        <v xml:space="preserve">水 </v>
      </c>
      <c r="X15" s="48" t="str">
        <f>【入力・印刷１月１頁】平成31年度!G131</f>
        <v/>
      </c>
      <c r="Y15" s="48" t="str">
        <f>【入力・印刷１月１頁】平成31年度!H131</f>
        <v>新羽青指協定例会</v>
      </c>
      <c r="Z15" s="49" t="str">
        <f>【入力・印刷１月１頁】平成31年度!I131</f>
        <v>新羽小中、新田小学校閉庁日</v>
      </c>
      <c r="AA15" s="75">
        <f t="shared" si="14"/>
        <v>43715</v>
      </c>
      <c r="AB15" s="97" t="str">
        <f>VLOOKUP(WEEKDAY(AA15,1),Cal_Base!$A$2:$B$8,2)&amp;【入力・印刷１月１頁】平成31年度!$D162</f>
        <v xml:space="preserve">土 </v>
      </c>
      <c r="AC15" s="48" t="str">
        <f>【入力・印刷１月１頁】平成31年度!G162</f>
        <v xml:space="preserve">南,大竹,中央,中之久保,自治会,北新羽役員会
</v>
      </c>
      <c r="AD15" s="48" t="str">
        <f>【入力・印刷１月１頁】平成31年度!H162</f>
        <v/>
      </c>
      <c r="AE15" s="74" t="str">
        <f>【入力・印刷１月１頁】平成31年度!I162</f>
        <v/>
      </c>
      <c r="AF15" s="75">
        <f t="shared" si="15"/>
        <v>43745</v>
      </c>
      <c r="AG15" s="97" t="str">
        <f>VLOOKUP(WEEKDAY(AF15,1),Cal_Base!$A$2:$B$8,2)&amp;【入力・印刷１月１頁】平成31年度!$D192</f>
        <v xml:space="preserve">月 </v>
      </c>
      <c r="AH15" s="48" t="str">
        <f>【入力・印刷１月１頁】平成31年度!G192</f>
        <v/>
      </c>
      <c r="AI15" s="48" t="str">
        <f>【入力・印刷１月１頁】平成31年度!H192</f>
        <v/>
      </c>
      <c r="AJ15" s="74" t="str">
        <f>【入力・印刷１月１頁】平成31年度!I192</f>
        <v xml:space="preserve">新羽小後期始業
</v>
      </c>
      <c r="AK15" s="75">
        <f t="shared" si="16"/>
        <v>43776</v>
      </c>
      <c r="AL15" s="97" t="str">
        <f>VLOOKUP(WEEKDAY(AK15,1),Cal_Base!$A$2:$B$8,2)&amp;【入力・印刷１月１頁】平成31年度!$D223</f>
        <v xml:space="preserve">木 </v>
      </c>
      <c r="AM15" s="48" t="str">
        <f>【入力・印刷１月１頁】平成31年度!G223</f>
        <v xml:space="preserve">新羽役員会
</v>
      </c>
      <c r="AN15" s="48" t="str">
        <f>【入力・印刷１月１頁】平成31年度!H223</f>
        <v xml:space="preserve">定例消防団・分団長会議
</v>
      </c>
      <c r="AO15" s="74" t="str">
        <f>【入力・印刷１月１頁】平成31年度!I223</f>
        <v xml:space="preserve">新羽小なかよし遠足予備日
ひっとプランウォーキング
</v>
      </c>
      <c r="AP15" s="75">
        <f t="shared" si="17"/>
        <v>43806</v>
      </c>
      <c r="AQ15" s="97" t="str">
        <f>VLOOKUP(WEEKDAY(AP15,1),Cal_Base!$A$2:$B$8,2)&amp;【入力・印刷１月１頁】平成31年度!$D253</f>
        <v xml:space="preserve">土 </v>
      </c>
      <c r="AR15" s="48" t="str">
        <f>【入力・印刷１月１頁】平成31年度!G253</f>
        <v xml:space="preserve">南,大竹,中央,中之久保,自治会,北新羽役員会
</v>
      </c>
      <c r="AS15" s="48" t="str">
        <f>【入力・印刷１月１頁】平成31年度!H253</f>
        <v/>
      </c>
      <c r="AT15" s="74" t="str">
        <f>【入力・印刷１月１頁】平成31年度!I253</f>
        <v/>
      </c>
      <c r="AU15" s="75">
        <f t="shared" si="18"/>
        <v>43837</v>
      </c>
      <c r="AV15" s="97" t="str">
        <f>VLOOKUP(WEEKDAY(AU15,1),Cal_Base!$A$2:$B$8,2)&amp;【入力・印刷１月１頁】平成31年度!$D284</f>
        <v xml:space="preserve">火 </v>
      </c>
      <c r="AW15" s="48" t="str">
        <f>【入力・印刷１月１頁】平成31年度!G284</f>
        <v>港北区賀詞交換会(仮)</v>
      </c>
      <c r="AX15" s="48" t="str">
        <f>【入力・印刷１月１頁】平成31年度!H284</f>
        <v xml:space="preserve">定例消防団・分団長会議
</v>
      </c>
      <c r="AY15" s="74" t="str">
        <f>【入力・印刷１月１頁】平成31年度!I284</f>
        <v xml:space="preserve">新羽小・中・新田小授業開始
</v>
      </c>
      <c r="AZ15" s="75">
        <f t="shared" si="19"/>
        <v>43868</v>
      </c>
      <c r="BA15" s="97" t="str">
        <f>VLOOKUP(WEEKDAY(AZ15,1),Cal_Base!$A$2:$B$8,2)&amp;【入力・印刷１月１頁】平成31年度!$D315</f>
        <v xml:space="preserve">金 </v>
      </c>
      <c r="BB15" s="48" t="str">
        <f>【入力・印刷１月１頁】平成31年度!G315</f>
        <v xml:space="preserve">新羽理事会
</v>
      </c>
      <c r="BC15" s="48" t="str">
        <f>【入力・印刷１月１頁】平成31年度!H315</f>
        <v xml:space="preserve">定例消防団・分団長会議
</v>
      </c>
      <c r="BD15" s="48" t="str">
        <f>【入力・印刷１月１頁】平成31年度!I315</f>
        <v/>
      </c>
      <c r="BE15" s="76">
        <f t="shared" si="20"/>
        <v>43897</v>
      </c>
      <c r="BF15" s="97" t="str">
        <f>VLOOKUP(WEEKDAY(BE15,1),Cal_Base!$A$2:$B$8,2)&amp;【入力・印刷１月１頁】平成31年度!$D344</f>
        <v xml:space="preserve">土 </v>
      </c>
      <c r="BG15" s="48" t="str">
        <f>【入力・印刷１月１頁】平成31年度!G344</f>
        <v xml:space="preserve">南,大竹,中央,中之久保,自治会,北新羽役員会
</v>
      </c>
      <c r="BH15" s="48" t="str">
        <f>【入力・印刷１月１頁】平成31年度!H344</f>
        <v/>
      </c>
      <c r="BI15" s="74" t="str">
        <f>【入力・印刷１月１頁】平成31年度!I344</f>
        <v/>
      </c>
    </row>
    <row r="16" spans="1:61" s="86" customFormat="1" ht="39">
      <c r="A16" s="85">
        <f t="shared" si="8"/>
        <v>43563</v>
      </c>
      <c r="B16" s="75">
        <f t="shared" si="9"/>
        <v>43563</v>
      </c>
      <c r="C16" s="95" t="str">
        <f>VLOOKUP(WEEKDAY(B16,1),Cal_Base!$A$2:$B$8,2)&amp;【入力・印刷１月１頁】平成31年度!D10</f>
        <v xml:space="preserve">月 </v>
      </c>
      <c r="D16" s="48" t="str">
        <f>【入力・印刷１月１頁】平成31年度!G10</f>
        <v/>
      </c>
      <c r="E16" s="48" t="str">
        <f>【入力・印刷１月１頁】平成31年度!H10</f>
        <v/>
      </c>
      <c r="F16" s="49" t="str">
        <f>【入力・印刷１月１頁】平成31年度!I10</f>
        <v xml:space="preserve">新羽中離任式
</v>
      </c>
      <c r="G16" s="75">
        <f t="shared" si="10"/>
        <v>43593</v>
      </c>
      <c r="H16" s="97" t="str">
        <f>VLOOKUP(WEEKDAY(G16,1),Cal_Base!$A$2:$B$8,2)&amp;【入力・印刷１月１頁】平成31年度!D40</f>
        <v xml:space="preserve">水 </v>
      </c>
      <c r="I16" s="48" t="str">
        <f>【入力・印刷１月１頁】平成31年度!G40</f>
        <v/>
      </c>
      <c r="J16" s="48" t="str">
        <f>【入力・印刷１月１頁】平成31年度!H40</f>
        <v>定例消防団・分団長会議
横浜市スポーツ推進委員連絡協議会</v>
      </c>
      <c r="K16" s="74" t="str">
        <f>【入力・印刷１月１頁】平成31年度!I40</f>
        <v/>
      </c>
      <c r="L16" s="75">
        <f t="shared" si="11"/>
        <v>43624</v>
      </c>
      <c r="M16" s="97" t="str">
        <f>VLOOKUP(WEEKDAY(L16,1),Cal_Base!$A$2:$B$8,2)&amp;【入力・印刷１月１頁】平成31年度!D71</f>
        <v xml:space="preserve">土 </v>
      </c>
      <c r="N16" s="48" t="str">
        <f>【入力・印刷１月１頁】平成31年度!G71</f>
        <v/>
      </c>
      <c r="O16" s="48" t="str">
        <f>【入力・印刷１月１頁】平成31年度!H71</f>
        <v xml:space="preserve">関東スポーツ推進委員研究大会
</v>
      </c>
      <c r="P16" s="74" t="str">
        <f>【入力・印刷１月１頁】平成31年度!I71</f>
        <v>新羽中学校体育祭(仮)
新田小修学旅行（６年）</v>
      </c>
      <c r="Q16" s="75">
        <f t="shared" si="12"/>
        <v>43654</v>
      </c>
      <c r="R16" s="97" t="str">
        <f>VLOOKUP(WEEKDAY(Q16,1),Cal_Base!$A$2:$B$8,2)&amp;【入力・印刷１月１頁】平成31年度!D101</f>
        <v xml:space="preserve">月 </v>
      </c>
      <c r="S16" s="48" t="str">
        <f>【入力・印刷１月１頁】平成31年度!G101</f>
        <v/>
      </c>
      <c r="T16" s="48" t="str">
        <f>【入力・印刷１月１頁】平成31年度!H101</f>
        <v/>
      </c>
      <c r="U16" s="74" t="str">
        <f>【入力・印刷１月１頁】平成31年度!I101</f>
        <v/>
      </c>
      <c r="V16" s="75">
        <f t="shared" si="13"/>
        <v>43685</v>
      </c>
      <c r="W16" s="97" t="str">
        <f>VLOOKUP(WEEKDAY(V16,1),Cal_Base!$A$2:$B$8,2)&amp;【入力・印刷１月１頁】平成31年度!$D132</f>
        <v xml:space="preserve">木 </v>
      </c>
      <c r="X16" s="48" t="str">
        <f>【入力・印刷１月１頁】平成31年度!G132</f>
        <v xml:space="preserve">大新羽音頭練習
</v>
      </c>
      <c r="Y16" s="48" t="str">
        <f>【入力・印刷１月１頁】平成31年度!H132</f>
        <v/>
      </c>
      <c r="Z16" s="49" t="str">
        <f>【入力・印刷１月１頁】平成31年度!I132</f>
        <v>新羽小中、新田小学校閉庁日</v>
      </c>
      <c r="AA16" s="75">
        <f t="shared" si="14"/>
        <v>43716</v>
      </c>
      <c r="AB16" s="97" t="str">
        <f>VLOOKUP(WEEKDAY(AA16,1),Cal_Base!$A$2:$B$8,2)&amp;【入力・印刷１月１頁】平成31年度!$D163</f>
        <v xml:space="preserve">日 </v>
      </c>
      <c r="AC16" s="48" t="str">
        <f>【入力・印刷１月１頁】平成31年度!G163</f>
        <v xml:space="preserve">健民祭準備
港北区民相撲大会
</v>
      </c>
      <c r="AD16" s="48" t="str">
        <f>【入力・印刷１月１頁】平成31年度!H163</f>
        <v xml:space="preserve">港北区スポーツ推進委員全体研修会(仮)
横浜市青少年指導員研修会
</v>
      </c>
      <c r="AE16" s="74" t="str">
        <f>【入力・印刷１月１頁】平成31年度!I163</f>
        <v/>
      </c>
      <c r="AF16" s="75">
        <f t="shared" si="15"/>
        <v>43746</v>
      </c>
      <c r="AG16" s="97" t="str">
        <f>VLOOKUP(WEEKDAY(AF16,1),Cal_Base!$A$2:$B$8,2)&amp;【入力・印刷１月１頁】平成31年度!$D193</f>
        <v xml:space="preserve">火 </v>
      </c>
      <c r="AH16" s="48" t="str">
        <f>【入力・印刷１月１頁】平成31年度!G193</f>
        <v/>
      </c>
      <c r="AI16" s="48" t="str">
        <f>【入力・印刷１月１頁】平成31年度!H193</f>
        <v>定例消防団・分団長会議区青指協会長会</v>
      </c>
      <c r="AJ16" s="74" t="str">
        <f>【入力・印刷１月１頁】平成31年度!I193</f>
        <v>たんぽぽにっぱ</v>
      </c>
      <c r="AK16" s="75">
        <f t="shared" si="16"/>
        <v>43777</v>
      </c>
      <c r="AL16" s="97" t="str">
        <f>VLOOKUP(WEEKDAY(AK16,1),Cal_Base!$A$2:$B$8,2)&amp;【入力・印刷１月１頁】平成31年度!$D224</f>
        <v xml:space="preserve">金 </v>
      </c>
      <c r="AM16" s="48" t="str">
        <f>【入力・印刷１月１頁】平成31年度!G224</f>
        <v xml:space="preserve">新羽理事会
秋の火災予防運動～15日
</v>
      </c>
      <c r="AN16" s="48" t="str">
        <f>【入力・印刷１月１頁】平成31年度!H224</f>
        <v/>
      </c>
      <c r="AO16" s="74" t="str">
        <f>【入力・印刷１月１頁】平成31年度!I224</f>
        <v/>
      </c>
      <c r="AP16" s="75">
        <f t="shared" si="17"/>
        <v>43807</v>
      </c>
      <c r="AQ16" s="97" t="str">
        <f>VLOOKUP(WEEKDAY(AP16,1),Cal_Base!$A$2:$B$8,2)&amp;【入力・印刷１月１頁】平成31年度!$D254</f>
        <v xml:space="preserve">日 </v>
      </c>
      <c r="AR16" s="48" t="str">
        <f>【入力・印刷１月１頁】平成31年度!G254</f>
        <v xml:space="preserve">新羽町自治会餅つき大会
</v>
      </c>
      <c r="AS16" s="48" t="str">
        <f>【入力・印刷１月１頁】平成31年度!H254</f>
        <v xml:space="preserve">新羽駅伝練習
</v>
      </c>
      <c r="AT16" s="74" t="str">
        <f>【入力・印刷１月１頁】平成31年度!I254</f>
        <v/>
      </c>
      <c r="AU16" s="75">
        <f t="shared" si="18"/>
        <v>43838</v>
      </c>
      <c r="AV16" s="97" t="str">
        <f>VLOOKUP(WEEKDAY(AU16,1),Cal_Base!$A$2:$B$8,2)&amp;【入力・印刷１月１頁】平成31年度!$D285</f>
        <v xml:space="preserve">水 </v>
      </c>
      <c r="AW16" s="48" t="str">
        <f>【入力・印刷１月１頁】平成31年度!G285</f>
        <v/>
      </c>
      <c r="AX16" s="48" t="str">
        <f>【入力・印刷１月１頁】平成31年度!H285</f>
        <v xml:space="preserve">横浜市スポーツ推進委連絡協議会
</v>
      </c>
      <c r="AY16" s="74" t="str">
        <f>【入力・印刷１月１頁】平成31年度!I285</f>
        <v>ひっとプランウォーキング</v>
      </c>
      <c r="AZ16" s="75">
        <f t="shared" si="19"/>
        <v>43869</v>
      </c>
      <c r="BA16" s="97" t="str">
        <f>VLOOKUP(WEEKDAY(AZ16,1),Cal_Base!$A$2:$B$8,2)&amp;【入力・印刷１月１頁】平成31年度!$D316</f>
        <v xml:space="preserve">土 </v>
      </c>
      <c r="BB16" s="48" t="str">
        <f>【入力・印刷１月１頁】平成31年度!G316</f>
        <v/>
      </c>
      <c r="BC16" s="48" t="str">
        <f>【入力・印刷１月１頁】平成31年度!H316</f>
        <v/>
      </c>
      <c r="BD16" s="48" t="str">
        <f>【入力・印刷１月１頁】平成31年度!I316</f>
        <v/>
      </c>
      <c r="BE16" s="76">
        <f t="shared" si="20"/>
        <v>43898</v>
      </c>
      <c r="BF16" s="97" t="str">
        <f>VLOOKUP(WEEKDAY(BE16,1),Cal_Base!$A$2:$B$8,2)&amp;【入力・印刷１月１頁】平成31年度!$D345</f>
        <v xml:space="preserve">日 </v>
      </c>
      <c r="BG16" s="48" t="str">
        <f>【入力・印刷１月１頁】平成31年度!G345</f>
        <v/>
      </c>
      <c r="BH16" s="48" t="str">
        <f>【入力・印刷１月１頁】平成31年度!H345</f>
        <v xml:space="preserve">区グラウンドゴルフ大会予備日
</v>
      </c>
      <c r="BI16" s="74" t="str">
        <f>【入力・印刷１月１頁】平成31年度!I345</f>
        <v/>
      </c>
    </row>
    <row r="17" spans="1:61" s="86" customFormat="1" ht="29.25">
      <c r="A17" s="85">
        <f t="shared" si="8"/>
        <v>43564</v>
      </c>
      <c r="B17" s="75">
        <f t="shared" si="9"/>
        <v>43564</v>
      </c>
      <c r="C17" s="95" t="str">
        <f>VLOOKUP(WEEKDAY(B17,1),Cal_Base!$A$2:$B$8,2)&amp;【入力・印刷１月１頁】平成31年度!D11</f>
        <v xml:space="preserve">火 </v>
      </c>
      <c r="D17" s="48" t="str">
        <f>【入力・印刷１月１頁】平成31年度!G11</f>
        <v/>
      </c>
      <c r="E17" s="48" t="str">
        <f>【入力・印刷１月１頁】平成31年度!H11</f>
        <v xml:space="preserve">区青指協会長会
</v>
      </c>
      <c r="F17" s="49" t="str">
        <f>【入力・印刷１月１頁】平成31年度!I11</f>
        <v>たんぽぽにっぱ</v>
      </c>
      <c r="G17" s="75">
        <f t="shared" si="10"/>
        <v>43594</v>
      </c>
      <c r="H17" s="97" t="str">
        <f>VLOOKUP(WEEKDAY(G17,1),Cal_Base!$A$2:$B$8,2)&amp;【入力・印刷１月１頁】平成31年度!D41</f>
        <v xml:space="preserve">木 </v>
      </c>
      <c r="I17" s="48" t="str">
        <f>【入力・印刷１月１頁】平成31年度!G41</f>
        <v xml:space="preserve">大新羽音頭練習
</v>
      </c>
      <c r="J17" s="48" t="str">
        <f>【入力・印刷１月１頁】平成31年度!H41</f>
        <v/>
      </c>
      <c r="K17" s="74" t="str">
        <f>【入力・印刷１月１頁】平成31年度!I41</f>
        <v/>
      </c>
      <c r="L17" s="75">
        <f t="shared" si="11"/>
        <v>43625</v>
      </c>
      <c r="M17" s="97" t="str">
        <f>VLOOKUP(WEEKDAY(L17,1),Cal_Base!$A$2:$B$8,2)&amp;【入力・印刷１月１頁】平成31年度!D72</f>
        <v xml:space="preserve">日 </v>
      </c>
      <c r="N17" s="48" t="str">
        <f>【入力・印刷１月１頁】平成31年度!G72</f>
        <v/>
      </c>
      <c r="O17" s="48" t="str">
        <f>【入力・印刷１月１頁】平成31年度!H72</f>
        <v>消防第七分団夏季訓練会
相撲大会練習</v>
      </c>
      <c r="P17" s="74" t="str">
        <f>【入力・印刷１月１頁】平成31年度!I72</f>
        <v/>
      </c>
      <c r="Q17" s="75">
        <f t="shared" si="12"/>
        <v>43655</v>
      </c>
      <c r="R17" s="97" t="str">
        <f>VLOOKUP(WEEKDAY(Q17,1),Cal_Base!$A$2:$B$8,2)&amp;【入力・印刷１月１頁】平成31年度!D102</f>
        <v xml:space="preserve">火 </v>
      </c>
      <c r="S17" s="48" t="str">
        <f>【入力・印刷１月１頁】平成31年度!G102</f>
        <v/>
      </c>
      <c r="T17" s="48" t="str">
        <f>【入力・印刷１月１頁】平成31年度!H102</f>
        <v xml:space="preserve">定例消防団・分団長会議
区青指協会長会
</v>
      </c>
      <c r="U17" s="74" t="str">
        <f>【入力・印刷１月１頁】平成31年度!I102</f>
        <v xml:space="preserve">新羽小6年日光修学旅行
たんぽぽにっぱ
</v>
      </c>
      <c r="V17" s="75">
        <f t="shared" si="13"/>
        <v>43686</v>
      </c>
      <c r="W17" s="97" t="str">
        <f>VLOOKUP(WEEKDAY(V17,1),Cal_Base!$A$2:$B$8,2)&amp;【入力・印刷１月１頁】平成31年度!$D133</f>
        <v xml:space="preserve">金 </v>
      </c>
      <c r="X17" s="48" t="str">
        <f>【入力・印刷１月１頁】平成31年度!G133</f>
        <v/>
      </c>
      <c r="Y17" s="48" t="str">
        <f>【入力・印刷１月１頁】平成31年度!H133</f>
        <v/>
      </c>
      <c r="Z17" s="49" t="str">
        <f>【入力・印刷１月１頁】平成31年度!I133</f>
        <v>新羽小中、新田小学校閉庁日</v>
      </c>
      <c r="AA17" s="75">
        <f t="shared" si="14"/>
        <v>43717</v>
      </c>
      <c r="AB17" s="97" t="str">
        <f>VLOOKUP(WEEKDAY(AA17,1),Cal_Base!$A$2:$B$8,2)&amp;【入力・印刷１月１頁】平成31年度!$D164</f>
        <v xml:space="preserve">月 </v>
      </c>
      <c r="AC17" s="48" t="str">
        <f>【入力・印刷１月１頁】平成31年度!G164</f>
        <v/>
      </c>
      <c r="AD17" s="48" t="str">
        <f>【入力・印刷１月１頁】平成31年度!H164</f>
        <v/>
      </c>
      <c r="AE17" s="74" t="str">
        <f>【入力・印刷１月１頁】平成31年度!I164</f>
        <v/>
      </c>
      <c r="AF17" s="75">
        <f t="shared" si="15"/>
        <v>43747</v>
      </c>
      <c r="AG17" s="97" t="str">
        <f>VLOOKUP(WEEKDAY(AF17,1),Cal_Base!$A$2:$B$8,2)&amp;【入力・印刷１月１頁】平成31年度!$D194</f>
        <v xml:space="preserve">水 </v>
      </c>
      <c r="AH17" s="48" t="str">
        <f>【入力・印刷１月１頁】平成31年度!G194</f>
        <v/>
      </c>
      <c r="AI17" s="48" t="str">
        <f>【入力・印刷１月１頁】平成31年度!H194</f>
        <v>新羽青指協定例会</v>
      </c>
      <c r="AJ17" s="74" t="str">
        <f>【入力・印刷１月１頁】平成31年度!I194</f>
        <v/>
      </c>
      <c r="AK17" s="75">
        <f t="shared" si="16"/>
        <v>43778</v>
      </c>
      <c r="AL17" s="97" t="str">
        <f>VLOOKUP(WEEKDAY(AK17,1),Cal_Base!$A$2:$B$8,2)&amp;【入力・印刷１月１頁】平成31年度!$D225</f>
        <v xml:space="preserve">土 </v>
      </c>
      <c r="AM17" s="48" t="str">
        <f>【入力・印刷１月１頁】平成31年度!G225</f>
        <v/>
      </c>
      <c r="AN17" s="48" t="str">
        <f>【入力・印刷１月１頁】平成31年度!H225</f>
        <v>県青少年指導員大会</v>
      </c>
      <c r="AO17" s="74" t="str">
        <f>【入力・印刷１月１頁】平成31年度!I225</f>
        <v xml:space="preserve">新田祭(ＰＴＡ)
</v>
      </c>
      <c r="AP17" s="75">
        <f t="shared" si="17"/>
        <v>43808</v>
      </c>
      <c r="AQ17" s="97" t="str">
        <f>VLOOKUP(WEEKDAY(AP17,1),Cal_Base!$A$2:$B$8,2)&amp;【入力・印刷１月１頁】平成31年度!$D255</f>
        <v xml:space="preserve">月 </v>
      </c>
      <c r="AR17" s="48" t="str">
        <f>【入力・印刷１月１頁】平成31年度!G255</f>
        <v xml:space="preserve">
</v>
      </c>
      <c r="AS17" s="48" t="str">
        <f>【入力・印刷１月１頁】平成31年度!H255</f>
        <v/>
      </c>
      <c r="AT17" s="74" t="str">
        <f>【入力・印刷１月１頁】平成31年度!I255</f>
        <v/>
      </c>
      <c r="AU17" s="75">
        <f t="shared" si="18"/>
        <v>43839</v>
      </c>
      <c r="AV17" s="97" t="str">
        <f>VLOOKUP(WEEKDAY(AU17,1),Cal_Base!$A$2:$B$8,2)&amp;【入力・印刷１月１頁】平成31年度!$D286</f>
        <v xml:space="preserve">木 </v>
      </c>
      <c r="AW17" s="48" t="str">
        <f>【入力・印刷１月１頁】平成31年度!G286</f>
        <v xml:space="preserve">大新羽音頭練習
</v>
      </c>
      <c r="AX17" s="48" t="str">
        <f>【入力・印刷１月１頁】平成31年度!H286</f>
        <v/>
      </c>
      <c r="AY17" s="74" t="str">
        <f>【入力・印刷１月１頁】平成31年度!I286</f>
        <v/>
      </c>
      <c r="AZ17" s="75">
        <f t="shared" si="19"/>
        <v>43870</v>
      </c>
      <c r="BA17" s="97" t="str">
        <f>VLOOKUP(WEEKDAY(AZ17,1),Cal_Base!$A$2:$B$8,2)&amp;【入力・印刷１月１頁】平成31年度!$D317</f>
        <v xml:space="preserve">日 </v>
      </c>
      <c r="BB17" s="48" t="str">
        <f>【入力・印刷１月１頁】平成31年度!G317</f>
        <v/>
      </c>
      <c r="BC17" s="48" t="str">
        <f>【入力・印刷１月１頁】平成31年度!H317</f>
        <v xml:space="preserve">第42回新羽地区少年少女スポーツ大会
</v>
      </c>
      <c r="BD17" s="48" t="str">
        <f>【入力・印刷１月１頁】平成31年度!I317</f>
        <v/>
      </c>
      <c r="BE17" s="76">
        <f t="shared" si="20"/>
        <v>43899</v>
      </c>
      <c r="BF17" s="97" t="str">
        <f>VLOOKUP(WEEKDAY(BE17,1),Cal_Base!$A$2:$B$8,2)&amp;【入力・印刷１月１頁】平成31年度!$D346</f>
        <v xml:space="preserve">月 </v>
      </c>
      <c r="BG17" s="48" t="str">
        <f>【入力・印刷１月１頁】平成31年度!G346</f>
        <v/>
      </c>
      <c r="BH17" s="48" t="str">
        <f>【入力・印刷１月１頁】平成31年度!H346</f>
        <v/>
      </c>
      <c r="BI17" s="74" t="str">
        <f>【入力・印刷１月１頁】平成31年度!I346</f>
        <v/>
      </c>
    </row>
    <row r="18" spans="1:61" s="86" customFormat="1" ht="29.25">
      <c r="A18" s="85">
        <f t="shared" si="8"/>
        <v>43565</v>
      </c>
      <c r="B18" s="75">
        <f t="shared" si="9"/>
        <v>43565</v>
      </c>
      <c r="C18" s="95" t="str">
        <f>VLOOKUP(WEEKDAY(B18,1),Cal_Base!$A$2:$B$8,2)&amp;【入力・印刷１月１頁】平成31年度!D12</f>
        <v xml:space="preserve">水 </v>
      </c>
      <c r="D18" s="48" t="str">
        <f>【入力・印刷１月１頁】平成31年度!G12</f>
        <v/>
      </c>
      <c r="E18" s="48" t="str">
        <f>【入力・印刷１月１頁】平成31年度!H12</f>
        <v xml:space="preserve">横浜市スポーツ推進委員委嘱式
新羽青指協定例会
</v>
      </c>
      <c r="F18" s="49" t="str">
        <f>【入力・印刷１月１頁】平成31年度!I12</f>
        <v/>
      </c>
      <c r="G18" s="75">
        <f t="shared" si="10"/>
        <v>43595</v>
      </c>
      <c r="H18" s="97" t="str">
        <f>VLOOKUP(WEEKDAY(G18,1),Cal_Base!$A$2:$B$8,2)&amp;【入力・印刷１月１頁】平成31年度!D42</f>
        <v xml:space="preserve">金 </v>
      </c>
      <c r="I18" s="48" t="str">
        <f>【入力・印刷１月１頁】平成31年度!G42</f>
        <v/>
      </c>
      <c r="J18" s="48" t="str">
        <f>【入力・印刷１月１頁】平成31年度!H42</f>
        <v/>
      </c>
      <c r="K18" s="74" t="str">
        <f>【入力・印刷１月１頁】平成31年度!I42</f>
        <v>第一回新羽小中合同学校運営協議会新田小学校説明会・PTA総会</v>
      </c>
      <c r="L18" s="75">
        <f t="shared" si="11"/>
        <v>43626</v>
      </c>
      <c r="M18" s="97" t="str">
        <f>VLOOKUP(WEEKDAY(L18,1),Cal_Base!$A$2:$B$8,2)&amp;【入力・印刷１月１頁】平成31年度!D73</f>
        <v xml:space="preserve">月 </v>
      </c>
      <c r="N18" s="48" t="str">
        <f>【入力・印刷１月１頁】平成31年度!G73</f>
        <v/>
      </c>
      <c r="O18" s="48" t="str">
        <f>【入力・印刷１月１頁】平成31年度!H73</f>
        <v/>
      </c>
      <c r="P18" s="74" t="str">
        <f>【入力・印刷１月１頁】平成31年度!I73</f>
        <v xml:space="preserve">新羽中学体育祭代休(仮)
</v>
      </c>
      <c r="Q18" s="75">
        <f t="shared" si="12"/>
        <v>43656</v>
      </c>
      <c r="R18" s="97" t="str">
        <f>VLOOKUP(WEEKDAY(Q18,1),Cal_Base!$A$2:$B$8,2)&amp;【入力・印刷１月１頁】平成31年度!D103</f>
        <v xml:space="preserve">水 </v>
      </c>
      <c r="S18" s="48" t="str">
        <f>【入力・印刷１月１頁】平成31年度!G103</f>
        <v/>
      </c>
      <c r="T18" s="48" t="str">
        <f>【入力・印刷１月１頁】平成31年度!H103</f>
        <v xml:space="preserve">新羽青指協定例会
</v>
      </c>
      <c r="U18" s="74" t="str">
        <f>【入力・印刷１月１頁】平成31年度!I103</f>
        <v xml:space="preserve">新羽小６年日光修学旅行
</v>
      </c>
      <c r="V18" s="75">
        <f t="shared" si="13"/>
        <v>43687</v>
      </c>
      <c r="W18" s="97" t="str">
        <f>VLOOKUP(WEEKDAY(V18,1),Cal_Base!$A$2:$B$8,2)&amp;【入力・印刷１月１頁】平成31年度!$D134</f>
        <v xml:space="preserve">土 </v>
      </c>
      <c r="X18" s="48" t="str">
        <f>【入力・印刷１月１頁】平成31年度!G134</f>
        <v/>
      </c>
      <c r="Y18" s="48" t="str">
        <f>【入力・印刷１月１頁】平成31年度!H134</f>
        <v/>
      </c>
      <c r="Z18" s="49" t="str">
        <f>【入力・印刷１月１頁】平成31年度!I134</f>
        <v/>
      </c>
      <c r="AA18" s="75">
        <f t="shared" si="14"/>
        <v>43718</v>
      </c>
      <c r="AB18" s="97" t="str">
        <f>VLOOKUP(WEEKDAY(AA18,1),Cal_Base!$A$2:$B$8,2)&amp;【入力・印刷１月１頁】平成31年度!$D165</f>
        <v xml:space="preserve">火 </v>
      </c>
      <c r="AC18" s="48" t="str">
        <f>【入力・印刷１月１頁】平成31年度!G165</f>
        <v/>
      </c>
      <c r="AD18" s="48" t="str">
        <f>【入力・印刷１月１頁】平成31年度!H165</f>
        <v xml:space="preserve">定例消防団・分団長会議
区青指協会長会
</v>
      </c>
      <c r="AE18" s="74" t="str">
        <f>【入力・印刷１月１頁】平成31年度!I165</f>
        <v>たんぽぽにっぱ</v>
      </c>
      <c r="AF18" s="75">
        <f t="shared" si="15"/>
        <v>43748</v>
      </c>
      <c r="AG18" s="97" t="str">
        <f>VLOOKUP(WEEKDAY(AF18,1),Cal_Base!$A$2:$B$8,2)&amp;【入力・印刷１月１頁】平成31年度!$D195</f>
        <v xml:space="preserve">木 </v>
      </c>
      <c r="AH18" s="48" t="str">
        <f>【入力・印刷１月１頁】平成31年度!G195</f>
        <v xml:space="preserve">大新羽音頭練習
</v>
      </c>
      <c r="AI18" s="48" t="str">
        <f>【入力・印刷１月１頁】平成31年度!H195</f>
        <v/>
      </c>
      <c r="AJ18" s="74" t="str">
        <f>【入力・印刷１月１頁】平成31年度!I195</f>
        <v/>
      </c>
      <c r="AK18" s="75">
        <f t="shared" si="16"/>
        <v>43779</v>
      </c>
      <c r="AL18" s="97" t="str">
        <f>VLOOKUP(WEEKDAY(AK18,1),Cal_Base!$A$2:$B$8,2)&amp;【入力・印刷１月１頁】平成31年度!$D226</f>
        <v xml:space="preserve">日 </v>
      </c>
      <c r="AM18" s="48" t="str">
        <f>【入力・印刷１月１頁】平成31年度!G226</f>
        <v xml:space="preserve">横浜マラソン2019
新羽小学校区防災訓練
</v>
      </c>
      <c r="AN18" s="48" t="str">
        <f>【入力・印刷１月１頁】平成31年度!H226</f>
        <v/>
      </c>
      <c r="AO18" s="74" t="str">
        <f>【入力・印刷１月１頁】平成31年度!I226</f>
        <v/>
      </c>
      <c r="AP18" s="75">
        <f t="shared" si="17"/>
        <v>43809</v>
      </c>
      <c r="AQ18" s="97" t="str">
        <f>VLOOKUP(WEEKDAY(AP18,1),Cal_Base!$A$2:$B$8,2)&amp;【入力・印刷１月１頁】平成31年度!$D256</f>
        <v xml:space="preserve">火 </v>
      </c>
      <c r="AR18" s="48" t="str">
        <f>【入力・印刷１月１頁】平成31年度!G256</f>
        <v/>
      </c>
      <c r="AS18" s="48" t="str">
        <f>【入力・印刷１月１頁】平成31年度!H256</f>
        <v xml:space="preserve">定例消防団・分団長会議区青指協会長会
</v>
      </c>
      <c r="AT18" s="74" t="str">
        <f>【入力・印刷１月１頁】平成31年度!I256</f>
        <v>たんぽぽにっぱ</v>
      </c>
      <c r="AU18" s="75">
        <f t="shared" si="18"/>
        <v>43840</v>
      </c>
      <c r="AV18" s="97" t="str">
        <f>VLOOKUP(WEEKDAY(AU18,1),Cal_Base!$A$2:$B$8,2)&amp;【入力・印刷１月１頁】平成31年度!$D287</f>
        <v xml:space="preserve">金 </v>
      </c>
      <c r="AW18" s="48" t="str">
        <f>【入力・印刷１月１頁】平成31年度!G287</f>
        <v/>
      </c>
      <c r="AX18" s="48" t="str">
        <f>【入力・印刷１月１頁】平成31年度!H287</f>
        <v/>
      </c>
      <c r="AY18" s="74" t="str">
        <f>【入力・印刷１月１頁】平成31年度!I287</f>
        <v/>
      </c>
      <c r="AZ18" s="75">
        <f t="shared" si="19"/>
        <v>43871</v>
      </c>
      <c r="BA18" s="97" t="str">
        <f>VLOOKUP(WEEKDAY(AZ18,1),Cal_Base!$A$2:$B$8,2)&amp;【入力・印刷１月１頁】平成31年度!$D318</f>
        <v xml:space="preserve">月 </v>
      </c>
      <c r="BB18" s="48" t="str">
        <f>【入力・印刷１月１頁】平成31年度!G318</f>
        <v/>
      </c>
      <c r="BC18" s="48" t="str">
        <f>【入力・印刷１月１頁】平成31年度!H318</f>
        <v xml:space="preserve">区青指協会長会
</v>
      </c>
      <c r="BD18" s="48" t="str">
        <f>【入力・印刷１月１頁】平成31年度!I318</f>
        <v/>
      </c>
      <c r="BE18" s="76">
        <f t="shared" si="20"/>
        <v>43900</v>
      </c>
      <c r="BF18" s="97" t="str">
        <f>VLOOKUP(WEEKDAY(BE18,1),Cal_Base!$A$2:$B$8,2)&amp;【入力・印刷１月１頁】平成31年度!$D347</f>
        <v xml:space="preserve">火 </v>
      </c>
      <c r="BG18" s="48" t="str">
        <f>【入力・印刷１月１頁】平成31年度!G347</f>
        <v/>
      </c>
      <c r="BH18" s="48" t="str">
        <f>【入力・印刷１月１頁】平成31年度!H347</f>
        <v>定例消防団・分団長会議
区青指協会長会</v>
      </c>
      <c r="BI18" s="74" t="str">
        <f>【入力・印刷１月１頁】平成31年度!I347</f>
        <v xml:space="preserve">新羽中卒業式
たんぽぽにっぱ
</v>
      </c>
    </row>
    <row r="19" spans="1:61" s="86" customFormat="1" ht="29.25">
      <c r="A19" s="85">
        <f t="shared" si="8"/>
        <v>43566</v>
      </c>
      <c r="B19" s="75">
        <f t="shared" si="9"/>
        <v>43566</v>
      </c>
      <c r="C19" s="95" t="str">
        <f>VLOOKUP(WEEKDAY(B19,1),Cal_Base!$A$2:$B$8,2)&amp;【入力・印刷１月１頁】平成31年度!D13</f>
        <v xml:space="preserve">木 </v>
      </c>
      <c r="D19" s="48" t="str">
        <f>【入力・印刷１月１頁】平成31年度!G13</f>
        <v xml:space="preserve">大新羽音頭練習
</v>
      </c>
      <c r="E19" s="48" t="str">
        <f>【入力・印刷１月１頁】平成31年度!H13</f>
        <v/>
      </c>
      <c r="F19" s="49" t="str">
        <f>【入力・印刷１月１頁】平成31年度!I13</f>
        <v/>
      </c>
      <c r="G19" s="75">
        <f t="shared" si="10"/>
        <v>43596</v>
      </c>
      <c r="H19" s="97" t="str">
        <f>VLOOKUP(WEEKDAY(G19,1),Cal_Base!$A$2:$B$8,2)&amp;【入力・印刷１月１頁】平成31年度!D43</f>
        <v xml:space="preserve">土 </v>
      </c>
      <c r="I19" s="48" t="str">
        <f>【入力・印刷１月１頁】平成31年度!G43</f>
        <v xml:space="preserve">南,大竹,中央,中之久保,自治会,北新羽役員会
</v>
      </c>
      <c r="J19" s="48" t="str">
        <f>【入力・印刷１月１頁】平成31年度!H43</f>
        <v/>
      </c>
      <c r="K19" s="74" t="str">
        <f>【入力・印刷１月１頁】平成31年度!I43</f>
        <v xml:space="preserve">新羽小土曜参観
新羽小・新羽中引き取り訓練
</v>
      </c>
      <c r="L19" s="75">
        <f t="shared" si="11"/>
        <v>43627</v>
      </c>
      <c r="M19" s="97" t="str">
        <f>VLOOKUP(WEEKDAY(L19,1),Cal_Base!$A$2:$B$8,2)&amp;【入力・印刷１月１頁】平成31年度!D74</f>
        <v xml:space="preserve">火 </v>
      </c>
      <c r="N19" s="48" t="str">
        <f>【入力・印刷１月１頁】平成31年度!G74</f>
        <v/>
      </c>
      <c r="O19" s="48" t="str">
        <f>【入力・印刷１月１頁】平成31年度!H74</f>
        <v xml:space="preserve">区青指協会長会
</v>
      </c>
      <c r="P19" s="74" t="str">
        <f>【入力・印刷１月１頁】平成31年度!I74</f>
        <v>たんぽぽにっぱ</v>
      </c>
      <c r="Q19" s="75">
        <f t="shared" si="12"/>
        <v>43657</v>
      </c>
      <c r="R19" s="97" t="str">
        <f>VLOOKUP(WEEKDAY(Q19,1),Cal_Base!$A$2:$B$8,2)&amp;【入力・印刷１月１頁】平成31年度!D104</f>
        <v xml:space="preserve">木 </v>
      </c>
      <c r="S19" s="48" t="str">
        <f>【入力・印刷１月１頁】平成31年度!G104</f>
        <v xml:space="preserve">大新羽音頭練習
</v>
      </c>
      <c r="T19" s="48" t="str">
        <f>【入力・印刷１月１頁】平成31年度!H104</f>
        <v/>
      </c>
      <c r="U19" s="74" t="str">
        <f>【入力・印刷１月１頁】平成31年度!I104</f>
        <v>男のBBQ(仮)</v>
      </c>
      <c r="V19" s="75">
        <f t="shared" si="13"/>
        <v>43688</v>
      </c>
      <c r="W19" s="97" t="str">
        <f>VLOOKUP(WEEKDAY(V19,1),Cal_Base!$A$2:$B$8,2)&amp;【入力・印刷１月１頁】平成31年度!$D135</f>
        <v>日祝</v>
      </c>
      <c r="X19" s="48" t="str">
        <f>【入力・印刷１月１頁】平成31年度!G135</f>
        <v xml:space="preserve">山の日
</v>
      </c>
      <c r="Y19" s="48" t="str">
        <f>【入力・印刷１月１頁】平成31年度!H135</f>
        <v/>
      </c>
      <c r="Z19" s="49" t="str">
        <f>【入力・印刷１月１頁】平成31年度!I135</f>
        <v/>
      </c>
      <c r="AA19" s="75">
        <f t="shared" si="14"/>
        <v>43719</v>
      </c>
      <c r="AB19" s="97" t="str">
        <f>VLOOKUP(WEEKDAY(AA19,1),Cal_Base!$A$2:$B$8,2)&amp;【入力・印刷１月１頁】平成31年度!$D166</f>
        <v xml:space="preserve">水 </v>
      </c>
      <c r="AC19" s="48" t="str">
        <f>【入力・印刷１月１頁】平成31年度!G166</f>
        <v/>
      </c>
      <c r="AD19" s="48" t="str">
        <f>【入力・印刷１月１頁】平成31年度!H166</f>
        <v xml:space="preserve">新羽青指協定例会
</v>
      </c>
      <c r="AE19" s="74" t="str">
        <f>【入力・印刷１月１頁】平成31年度!I166</f>
        <v/>
      </c>
      <c r="AF19" s="75">
        <f t="shared" si="15"/>
        <v>43749</v>
      </c>
      <c r="AG19" s="97" t="str">
        <f>VLOOKUP(WEEKDAY(AF19,1),Cal_Base!$A$2:$B$8,2)&amp;【入力・印刷１月１頁】平成31年度!$D196</f>
        <v xml:space="preserve">金 </v>
      </c>
      <c r="AH19" s="48" t="str">
        <f>【入力・印刷１月１頁】平成31年度!G196</f>
        <v/>
      </c>
      <c r="AI19" s="48" t="str">
        <f>【入力・印刷１月１頁】平成31年度!H196</f>
        <v/>
      </c>
      <c r="AJ19" s="74" t="str">
        <f>【入力・印刷１月１頁】平成31年度!I196</f>
        <v>新羽小・新羽中・新田小前期終業式</v>
      </c>
      <c r="AK19" s="75">
        <f t="shared" si="16"/>
        <v>43780</v>
      </c>
      <c r="AL19" s="97" t="str">
        <f>VLOOKUP(WEEKDAY(AK19,1),Cal_Base!$A$2:$B$8,2)&amp;【入力・印刷１月１頁】平成31年度!$D227</f>
        <v xml:space="preserve">月 </v>
      </c>
      <c r="AM19" s="48" t="str">
        <f>【入力・印刷１月１頁】平成31年度!G227</f>
        <v/>
      </c>
      <c r="AN19" s="48" t="str">
        <f>【入力・印刷１月１頁】平成31年度!H227</f>
        <v/>
      </c>
      <c r="AO19" s="74" t="str">
        <f>【入力・印刷１月１頁】平成31年度!I227</f>
        <v/>
      </c>
      <c r="AP19" s="75">
        <f t="shared" si="17"/>
        <v>43810</v>
      </c>
      <c r="AQ19" s="97" t="str">
        <f>VLOOKUP(WEEKDAY(AP19,1),Cal_Base!$A$2:$B$8,2)&amp;【入力・印刷１月１頁】平成31年度!$D257</f>
        <v xml:space="preserve">水 </v>
      </c>
      <c r="AR19" s="48" t="str">
        <f>【入力・印刷１月１頁】平成31年度!G257</f>
        <v/>
      </c>
      <c r="AS19" s="48" t="str">
        <f>【入力・印刷１月１頁】平成31年度!H257</f>
        <v xml:space="preserve">新羽青指協定例会
</v>
      </c>
      <c r="AT19" s="74" t="str">
        <f>【入力・印刷１月１頁】平成31年度!I257</f>
        <v/>
      </c>
      <c r="AU19" s="75">
        <f t="shared" si="18"/>
        <v>43841</v>
      </c>
      <c r="AV19" s="97" t="str">
        <f>VLOOKUP(WEEKDAY(AU19,1),Cal_Base!$A$2:$B$8,2)&amp;【入力・印刷１月１頁】平成31年度!$D288</f>
        <v xml:space="preserve">土 </v>
      </c>
      <c r="AW19" s="48" t="str">
        <f>【入力・印刷１月１頁】平成31年度!G288</f>
        <v/>
      </c>
      <c r="AX19" s="48" t="str">
        <f>【入力・印刷１月１頁】平成31年度!H288</f>
        <v>港北区消防出初式</v>
      </c>
      <c r="AY19" s="74" t="str">
        <f>【入力・印刷１月１頁】平成31年度!I288</f>
        <v/>
      </c>
      <c r="AZ19" s="75">
        <f t="shared" si="19"/>
        <v>43872</v>
      </c>
      <c r="BA19" s="97" t="str">
        <f>VLOOKUP(WEEKDAY(AZ19,1),Cal_Base!$A$2:$B$8,2)&amp;【入力・印刷１月１頁】平成31年度!$D319</f>
        <v>火祝</v>
      </c>
      <c r="BB19" s="48" t="str">
        <f>【入力・印刷１月１頁】平成31年度!G319</f>
        <v xml:space="preserve">建国記念の日
</v>
      </c>
      <c r="BC19" s="48" t="str">
        <f>【入力・印刷１月１頁】平成31年度!H319</f>
        <v/>
      </c>
      <c r="BD19" s="48" t="str">
        <f>【入力・印刷１月１頁】平成31年度!I319</f>
        <v>たんぽぽにっぱ</v>
      </c>
      <c r="BE19" s="76">
        <f t="shared" si="20"/>
        <v>43901</v>
      </c>
      <c r="BF19" s="97" t="str">
        <f>VLOOKUP(WEEKDAY(BE19,1),Cal_Base!$A$2:$B$8,2)&amp;【入力・印刷１月１頁】平成31年度!$D348</f>
        <v xml:space="preserve">水 </v>
      </c>
      <c r="BG19" s="48" t="str">
        <f>【入力・印刷１月１頁】平成31年度!G348</f>
        <v/>
      </c>
      <c r="BH19" s="48" t="str">
        <f>【入力・印刷１月１頁】平成31年度!H348</f>
        <v>新羽青指協定例会</v>
      </c>
      <c r="BI19" s="74" t="str">
        <f>【入力・印刷１月１頁】平成31年度!I348</f>
        <v/>
      </c>
    </row>
    <row r="20" spans="1:61" s="86" customFormat="1" ht="29.25">
      <c r="A20" s="85">
        <f t="shared" si="8"/>
        <v>43567</v>
      </c>
      <c r="B20" s="75">
        <f t="shared" si="9"/>
        <v>43567</v>
      </c>
      <c r="C20" s="95" t="str">
        <f>VLOOKUP(WEEKDAY(B20,1),Cal_Base!$A$2:$B$8,2)&amp;【入力・印刷１月１頁】平成31年度!D14</f>
        <v xml:space="preserve">金 </v>
      </c>
      <c r="D20" s="48" t="str">
        <f>【入力・印刷１月１頁】平成31年度!G14</f>
        <v/>
      </c>
      <c r="E20" s="48" t="str">
        <f>【入力・印刷１月１頁】平成31年度!H14</f>
        <v/>
      </c>
      <c r="F20" s="49" t="str">
        <f>【入力・印刷１月１頁】平成31年度!I14</f>
        <v xml:space="preserve">授業参観・学級懇談会
新田小授業参観・学級懇談会
</v>
      </c>
      <c r="G20" s="75">
        <f t="shared" si="10"/>
        <v>43597</v>
      </c>
      <c r="H20" s="97" t="str">
        <f>VLOOKUP(WEEKDAY(G20,1),Cal_Base!$A$2:$B$8,2)&amp;【入力・印刷１月１頁】平成31年度!D44</f>
        <v xml:space="preserve">日 </v>
      </c>
      <c r="I20" s="48" t="str">
        <f>【入力・印刷１月１頁】平成31年度!G44</f>
        <v/>
      </c>
      <c r="J20" s="48" t="str">
        <f>【入力・印刷１月１頁】平成31年度!H44</f>
        <v/>
      </c>
      <c r="K20" s="74" t="str">
        <f>【入力・印刷１月１頁】平成31年度!I44</f>
        <v/>
      </c>
      <c r="L20" s="75">
        <f t="shared" si="11"/>
        <v>43628</v>
      </c>
      <c r="M20" s="97" t="str">
        <f>VLOOKUP(WEEKDAY(L20,1),Cal_Base!$A$2:$B$8,2)&amp;【入力・印刷１月１頁】平成31年度!D75</f>
        <v xml:space="preserve">水 </v>
      </c>
      <c r="N20" s="48" t="str">
        <f>【入力・印刷１月１頁】平成31年度!G75</f>
        <v/>
      </c>
      <c r="O20" s="48" t="str">
        <f>【入力・印刷１月１頁】平成31年度!H75</f>
        <v xml:space="preserve">新羽青指協定例会
</v>
      </c>
      <c r="P20" s="74" t="str">
        <f>【入力・印刷１月１頁】平成31年度!I75</f>
        <v/>
      </c>
      <c r="Q20" s="75">
        <f t="shared" si="12"/>
        <v>43658</v>
      </c>
      <c r="R20" s="97" t="str">
        <f>VLOOKUP(WEEKDAY(Q20,1),Cal_Base!$A$2:$B$8,2)&amp;【入力・印刷１月１頁】平成31年度!D105</f>
        <v xml:space="preserve">金 </v>
      </c>
      <c r="S20" s="48" t="str">
        <f>【入力・印刷１月１頁】平成31年度!G105</f>
        <v/>
      </c>
      <c r="T20" s="48" t="str">
        <f>【入力・印刷１月１頁】平成31年度!H105</f>
        <v xml:space="preserve">区民生児童委員会長会
</v>
      </c>
      <c r="U20" s="74" t="str">
        <f>【入力・印刷１月１頁】平成31年度!I105</f>
        <v/>
      </c>
      <c r="V20" s="75">
        <f t="shared" si="13"/>
        <v>43689</v>
      </c>
      <c r="W20" s="97" t="str">
        <f>VLOOKUP(WEEKDAY(V20,1),Cal_Base!$A$2:$B$8,2)&amp;【入力・印刷１月１頁】平成31年度!$D136</f>
        <v>月振</v>
      </c>
      <c r="X20" s="48" t="str">
        <f>【入力・印刷１月１頁】平成31年度!G136</f>
        <v xml:space="preserve">（振替）
</v>
      </c>
      <c r="Y20" s="48" t="str">
        <f>【入力・印刷１月１頁】平成31年度!H136</f>
        <v/>
      </c>
      <c r="Z20" s="49" t="str">
        <f>【入力・印刷１月１頁】平成31年度!I136</f>
        <v/>
      </c>
      <c r="AA20" s="75">
        <f t="shared" si="14"/>
        <v>43720</v>
      </c>
      <c r="AB20" s="97" t="str">
        <f>VLOOKUP(WEEKDAY(AA20,1),Cal_Base!$A$2:$B$8,2)&amp;【入力・印刷１月１頁】平成31年度!$D167</f>
        <v xml:space="preserve">木 </v>
      </c>
      <c r="AC20" s="48" t="str">
        <f>【入力・印刷１月１頁】平成31年度!G167</f>
        <v xml:space="preserve">大新羽音頭練習
</v>
      </c>
      <c r="AD20" s="48" t="str">
        <f>【入力・印刷１月１頁】平成31年度!H167</f>
        <v/>
      </c>
      <c r="AE20" s="74" t="str">
        <f>【入力・印刷１月１頁】平成31年度!I167</f>
        <v/>
      </c>
      <c r="AF20" s="75">
        <f t="shared" si="15"/>
        <v>43750</v>
      </c>
      <c r="AG20" s="97" t="str">
        <f>VLOOKUP(WEEKDAY(AF20,1),Cal_Base!$A$2:$B$8,2)&amp;【入力・印刷１月１頁】平成31年度!$D197</f>
        <v xml:space="preserve">土 </v>
      </c>
      <c r="AH20" s="48" t="str">
        <f>【入力・印刷１月１頁】平成31年度!G197</f>
        <v xml:space="preserve">ラグビーWC
</v>
      </c>
      <c r="AI20" s="48" t="str">
        <f>【入力・印刷１月１頁】平成31年度!H197</f>
        <v>消防団ラグビー警備</v>
      </c>
      <c r="AJ20" s="74" t="str">
        <f>【入力・印刷１月１頁】平成31年度!I197</f>
        <v>新羽幼稚園運動会</v>
      </c>
      <c r="AK20" s="75">
        <f t="shared" si="16"/>
        <v>43781</v>
      </c>
      <c r="AL20" s="97" t="str">
        <f>VLOOKUP(WEEKDAY(AK20,1),Cal_Base!$A$2:$B$8,2)&amp;【入力・印刷１月１頁】平成31年度!$D228</f>
        <v xml:space="preserve">火 </v>
      </c>
      <c r="AM20" s="48" t="str">
        <f>【入力・印刷１月１頁】平成31年度!G228</f>
        <v/>
      </c>
      <c r="AN20" s="48" t="str">
        <f>【入力・印刷１月１頁】平成31年度!H228</f>
        <v>区青指協会長会</v>
      </c>
      <c r="AO20" s="74" t="str">
        <f>【入力・印刷１月１頁】平成31年度!I228</f>
        <v xml:space="preserve">新羽小ドリームコンサート
たんぽぽにっぱ
</v>
      </c>
      <c r="AP20" s="75">
        <f t="shared" si="17"/>
        <v>43811</v>
      </c>
      <c r="AQ20" s="97" t="str">
        <f>VLOOKUP(WEEKDAY(AP20,1),Cal_Base!$A$2:$B$8,2)&amp;【入力・印刷１月１頁】平成31年度!$D258</f>
        <v xml:space="preserve">木 </v>
      </c>
      <c r="AR20" s="48" t="str">
        <f>【入力・印刷１月１頁】平成31年度!G258</f>
        <v xml:space="preserve">大新羽音頭練習
</v>
      </c>
      <c r="AS20" s="48" t="str">
        <f>【入力・印刷１月１頁】平成31年度!H258</f>
        <v/>
      </c>
      <c r="AT20" s="74" t="str">
        <f>【入力・印刷１月１頁】平成31年度!I258</f>
        <v/>
      </c>
      <c r="AU20" s="75">
        <f t="shared" si="18"/>
        <v>43842</v>
      </c>
      <c r="AV20" s="97" t="str">
        <f>VLOOKUP(WEEKDAY(AU20,1),Cal_Base!$A$2:$B$8,2)&amp;【入力・印刷１月１頁】平成31年度!$D289</f>
        <v xml:space="preserve">日 </v>
      </c>
      <c r="AW20" s="48" t="str">
        <f>【入力・印刷１月１頁】平成31年度!G289</f>
        <v/>
      </c>
      <c r="AX20" s="48" t="str">
        <f>【入力・印刷１月１頁】平成31年度!H289</f>
        <v>新羽駅伝練習(現地　仮)</v>
      </c>
      <c r="AY20" s="74" t="str">
        <f>【入力・印刷１月１頁】平成31年度!I289</f>
        <v/>
      </c>
      <c r="AZ20" s="75">
        <f t="shared" si="19"/>
        <v>43873</v>
      </c>
      <c r="BA20" s="97" t="str">
        <f>VLOOKUP(WEEKDAY(AZ20,1),Cal_Base!$A$2:$B$8,2)&amp;【入力・印刷１月１頁】平成31年度!$D320</f>
        <v xml:space="preserve">水 </v>
      </c>
      <c r="BB20" s="48" t="str">
        <f>【入力・印刷１月１頁】平成31年度!G320</f>
        <v/>
      </c>
      <c r="BC20" s="48" t="str">
        <f>【入力・印刷１月１頁】平成31年度!H320</f>
        <v xml:space="preserve">新羽青指協定例会
</v>
      </c>
      <c r="BD20" s="48" t="str">
        <f>【入力・印刷１月１頁】平成31年度!I320</f>
        <v>新羽中学年末テスト</v>
      </c>
      <c r="BE20" s="76">
        <f t="shared" si="20"/>
        <v>43902</v>
      </c>
      <c r="BF20" s="97" t="str">
        <f>VLOOKUP(WEEKDAY(BE20,1),Cal_Base!$A$2:$B$8,2)&amp;【入力・印刷１月１頁】平成31年度!$D349</f>
        <v xml:space="preserve">木 </v>
      </c>
      <c r="BG20" s="48" t="str">
        <f>【入力・印刷１月１頁】平成31年度!G349</f>
        <v xml:space="preserve">大新羽音頭練習
</v>
      </c>
      <c r="BH20" s="48" t="str">
        <f>【入力・印刷１月１頁】平成31年度!H349</f>
        <v/>
      </c>
      <c r="BI20" s="74" t="str">
        <f>【入力・印刷１月１頁】平成31年度!I349</f>
        <v/>
      </c>
    </row>
    <row r="21" spans="1:61" s="86" customFormat="1" ht="39">
      <c r="A21" s="85">
        <f t="shared" si="8"/>
        <v>43568</v>
      </c>
      <c r="B21" s="75">
        <f t="shared" si="9"/>
        <v>43568</v>
      </c>
      <c r="C21" s="95" t="str">
        <f>VLOOKUP(WEEKDAY(B21,1),Cal_Base!$A$2:$B$8,2)&amp;【入力・印刷１月１頁】平成31年度!D15</f>
        <v xml:space="preserve">土 </v>
      </c>
      <c r="D21" s="48" t="str">
        <f>【入力・印刷１月１頁】平成31年度!G15</f>
        <v xml:space="preserve">新羽地区関連団体顔合せ
</v>
      </c>
      <c r="E21" s="48" t="str">
        <f>【入力・印刷１月１頁】平成31年度!H15</f>
        <v/>
      </c>
      <c r="F21" s="49" t="str">
        <f>【入力・印刷１月１頁】平成31年度!I15</f>
        <v/>
      </c>
      <c r="G21" s="75">
        <f t="shared" si="10"/>
        <v>43598</v>
      </c>
      <c r="H21" s="97" t="str">
        <f>VLOOKUP(WEEKDAY(G21,1),Cal_Base!$A$2:$B$8,2)&amp;【入力・印刷１月１頁】平成31年度!D45</f>
        <v xml:space="preserve">月 </v>
      </c>
      <c r="I21" s="48" t="str">
        <f>【入力・印刷１月１頁】平成31年度!G45</f>
        <v/>
      </c>
      <c r="J21" s="48" t="str">
        <f>【入力・印刷１月１頁】平成31年度!H45</f>
        <v/>
      </c>
      <c r="K21" s="74" t="str">
        <f>【入力・印刷１月１頁】平成31年度!I45</f>
        <v xml:space="preserve">新羽小土曜参観代休
新羽中修学旅行①
たんぽぽきたにっぱ
</v>
      </c>
      <c r="L21" s="75">
        <f t="shared" si="11"/>
        <v>43629</v>
      </c>
      <c r="M21" s="97" t="str">
        <f>VLOOKUP(WEEKDAY(L21,1),Cal_Base!$A$2:$B$8,2)&amp;【入力・印刷１月１頁】平成31年度!D76</f>
        <v xml:space="preserve">木 </v>
      </c>
      <c r="N21" s="48" t="str">
        <f>【入力・印刷１月１頁】平成31年度!G76</f>
        <v xml:space="preserve">大新羽音頭練習
</v>
      </c>
      <c r="O21" s="48" t="str">
        <f>【入力・印刷１月１頁】平成31年度!H76</f>
        <v/>
      </c>
      <c r="P21" s="74" t="str">
        <f>【入力・印刷１月１頁】平成31年度!I76</f>
        <v/>
      </c>
      <c r="Q21" s="75">
        <f t="shared" si="12"/>
        <v>43659</v>
      </c>
      <c r="R21" s="97" t="str">
        <f>VLOOKUP(WEEKDAY(Q21,1),Cal_Base!$A$2:$B$8,2)&amp;【入力・印刷１月１頁】平成31年度!D106</f>
        <v xml:space="preserve">土 </v>
      </c>
      <c r="S21" s="48" t="str">
        <f>【入力・印刷１月１頁】平成31年度!G106</f>
        <v/>
      </c>
      <c r="T21" s="48" t="str">
        <f>【入力・印刷１月１頁】平成31年度!H106</f>
        <v xml:space="preserve">青少年指導員全市統一行動パトロール活動
</v>
      </c>
      <c r="U21" s="74" t="str">
        <f>【入力・印刷１月１頁】平成31年度!I106</f>
        <v/>
      </c>
      <c r="V21" s="75">
        <f t="shared" si="13"/>
        <v>43690</v>
      </c>
      <c r="W21" s="97" t="str">
        <f>VLOOKUP(WEEKDAY(V21,1),Cal_Base!$A$2:$B$8,2)&amp;【入力・印刷１月１頁】平成31年度!$D137</f>
        <v xml:space="preserve">火 </v>
      </c>
      <c r="X21" s="48" t="str">
        <f>【入力・印刷１月１頁】平成31年度!G137</f>
        <v/>
      </c>
      <c r="Y21" s="48" t="str">
        <f>【入力・印刷１月１頁】平成31年度!H137</f>
        <v/>
      </c>
      <c r="Z21" s="49" t="str">
        <f>【入力・印刷１月１頁】平成31年度!I137</f>
        <v>新羽小中、新田小学校閉庁日</v>
      </c>
      <c r="AA21" s="75">
        <f t="shared" si="14"/>
        <v>43721</v>
      </c>
      <c r="AB21" s="97" t="str">
        <f>VLOOKUP(WEEKDAY(AA21,1),Cal_Base!$A$2:$B$8,2)&amp;【入力・印刷１月１頁】平成31年度!$D168</f>
        <v xml:space="preserve">金 </v>
      </c>
      <c r="AC21" s="48" t="str">
        <f>【入力・印刷１月１頁】平成31年度!G168</f>
        <v/>
      </c>
      <c r="AD21" s="48" t="str">
        <f>【入力・印刷１月１頁】平成31年度!H168</f>
        <v>区民生児童委員会長会</v>
      </c>
      <c r="AE21" s="74" t="str">
        <f>【入力・印刷１月１頁】平成31年度!I168</f>
        <v/>
      </c>
      <c r="AF21" s="75">
        <f t="shared" si="15"/>
        <v>43751</v>
      </c>
      <c r="AG21" s="97" t="str">
        <f>VLOOKUP(WEEKDAY(AF21,1),Cal_Base!$A$2:$B$8,2)&amp;【入力・印刷１月１頁】平成31年度!$D198</f>
        <v xml:space="preserve">日 </v>
      </c>
      <c r="AH21" s="48" t="str">
        <f>【入力・印刷１月１頁】平成31年度!G198</f>
        <v>ラグビーWC
北新羽杉山例大祭
北新羽神輿渡御</v>
      </c>
      <c r="AI21" s="48" t="str">
        <f>【入力・印刷１月１頁】平成31年度!H198</f>
        <v>消防団ラグビー警備</v>
      </c>
      <c r="AJ21" s="74" t="str">
        <f>【入力・印刷１月１頁】平成31年度!I198</f>
        <v>新羽幼稚園運動会(予備日)</v>
      </c>
      <c r="AK21" s="75">
        <f t="shared" si="16"/>
        <v>43782</v>
      </c>
      <c r="AL21" s="97" t="str">
        <f>VLOOKUP(WEEKDAY(AK21,1),Cal_Base!$A$2:$B$8,2)&amp;【入力・印刷１月１頁】平成31年度!$D229</f>
        <v xml:space="preserve">水 </v>
      </c>
      <c r="AM21" s="48" t="str">
        <f>【入力・印刷１月１頁】平成31年度!G229</f>
        <v/>
      </c>
      <c r="AN21" s="48" t="str">
        <f>【入力・印刷１月１頁】平成31年度!H229</f>
        <v xml:space="preserve">新羽青指協定例会
</v>
      </c>
      <c r="AO21" s="74" t="str">
        <f>【入力・印刷１月１頁】平成31年度!I229</f>
        <v>新羽小６年市体育大会予備日</v>
      </c>
      <c r="AP21" s="75">
        <f t="shared" si="17"/>
        <v>43812</v>
      </c>
      <c r="AQ21" s="97" t="str">
        <f>VLOOKUP(WEEKDAY(AP21,1),Cal_Base!$A$2:$B$8,2)&amp;【入力・印刷１月１頁】平成31年度!$D259</f>
        <v xml:space="preserve">金 </v>
      </c>
      <c r="AR21" s="48" t="str">
        <f>【入力・印刷１月１頁】平成31年度!G259</f>
        <v/>
      </c>
      <c r="AS21" s="48" t="str">
        <f>【入力・印刷１月１頁】平成31年度!H259</f>
        <v>区民生児童委員会長会</v>
      </c>
      <c r="AT21" s="74" t="str">
        <f>【入力・印刷１月１頁】平成31年度!I259</f>
        <v/>
      </c>
      <c r="AU21" s="75">
        <f t="shared" si="18"/>
        <v>43843</v>
      </c>
      <c r="AV21" s="97" t="str">
        <f>VLOOKUP(WEEKDAY(AU21,1),Cal_Base!$A$2:$B$8,2)&amp;【入力・印刷１月１頁】平成31年度!$D290</f>
        <v>月祝</v>
      </c>
      <c r="AW21" s="48" t="str">
        <f>【入力・印刷１月１頁】平成31年度!G290</f>
        <v xml:space="preserve">成人の日
</v>
      </c>
      <c r="AX21" s="48" t="str">
        <f>【入力・印刷１月１頁】平成31年度!H290</f>
        <v xml:space="preserve">「成人の日」を祝う集い(青指)
</v>
      </c>
      <c r="AY21" s="74" t="str">
        <f>【入力・印刷１月１頁】平成31年度!I290</f>
        <v/>
      </c>
      <c r="AZ21" s="75">
        <f t="shared" si="19"/>
        <v>43874</v>
      </c>
      <c r="BA21" s="97" t="str">
        <f>VLOOKUP(WEEKDAY(AZ21,1),Cal_Base!$A$2:$B$8,2)&amp;【入力・印刷１月１頁】平成31年度!$D321</f>
        <v xml:space="preserve">木 </v>
      </c>
      <c r="BB21" s="48" t="str">
        <f>【入力・印刷１月１頁】平成31年度!G321</f>
        <v xml:space="preserve">大新羽音頭練習
</v>
      </c>
      <c r="BC21" s="48" t="str">
        <f>【入力・印刷１月１頁】平成31年度!H321</f>
        <v/>
      </c>
      <c r="BD21" s="48" t="str">
        <f>【入力・印刷１月１頁】平成31年度!I321</f>
        <v xml:space="preserve">新羽中学年末テスト
</v>
      </c>
      <c r="BE21" s="76">
        <f t="shared" si="20"/>
        <v>43903</v>
      </c>
      <c r="BF21" s="97" t="str">
        <f>VLOOKUP(WEEKDAY(BE21,1),Cal_Base!$A$2:$B$8,2)&amp;【入力・印刷１月１頁】平成31年度!$D350</f>
        <v xml:space="preserve">金 </v>
      </c>
      <c r="BG21" s="48" t="str">
        <f>【入力・印刷１月１頁】平成31年度!G350</f>
        <v/>
      </c>
      <c r="BH21" s="48" t="str">
        <f>【入力・印刷１月１頁】平成31年度!H350</f>
        <v xml:space="preserve">区民生児童委員会長会
主任児童委員連絡会
</v>
      </c>
      <c r="BI21" s="74" t="str">
        <f>【入力・印刷１月１頁】平成31年度!I350</f>
        <v/>
      </c>
    </row>
    <row r="22" spans="1:61" s="86" customFormat="1" ht="39">
      <c r="A22" s="85">
        <f t="shared" si="8"/>
        <v>43569</v>
      </c>
      <c r="B22" s="75">
        <f t="shared" si="9"/>
        <v>43569</v>
      </c>
      <c r="C22" s="95" t="str">
        <f>VLOOKUP(WEEKDAY(B22,1),Cal_Base!$A$2:$B$8,2)&amp;【入力・印刷１月１頁】平成31年度!D16</f>
        <v xml:space="preserve">日 </v>
      </c>
      <c r="D22" s="48" t="str">
        <f>【入力・印刷１月１頁】平成31年度!G16</f>
        <v/>
      </c>
      <c r="E22" s="48" t="str">
        <f>【入力・印刷１月１頁】平成31年度!H16</f>
        <v/>
      </c>
      <c r="F22" s="49" t="str">
        <f>【入力・印刷１月１頁】平成31年度!I16</f>
        <v/>
      </c>
      <c r="G22" s="75">
        <f t="shared" si="10"/>
        <v>43599</v>
      </c>
      <c r="H22" s="97" t="str">
        <f>VLOOKUP(WEEKDAY(G22,1),Cal_Base!$A$2:$B$8,2)&amp;【入力・印刷１月１頁】平成31年度!D46</f>
        <v xml:space="preserve">火 </v>
      </c>
      <c r="I22" s="48" t="str">
        <f>【入力・印刷１月１頁】平成31年度!G46</f>
        <v/>
      </c>
      <c r="J22" s="48" t="str">
        <f>【入力・印刷１月１頁】平成31年度!H46</f>
        <v xml:space="preserve">区青指協会長会
</v>
      </c>
      <c r="K22" s="74" t="str">
        <f>【入力・印刷１月１頁】平成31年度!I46</f>
        <v>新羽中修学旅行②</v>
      </c>
      <c r="L22" s="75">
        <f t="shared" si="11"/>
        <v>43630</v>
      </c>
      <c r="M22" s="97" t="str">
        <f>VLOOKUP(WEEKDAY(L22,1),Cal_Base!$A$2:$B$8,2)&amp;【入力・印刷１月１頁】平成31年度!D77</f>
        <v xml:space="preserve">金 </v>
      </c>
      <c r="N22" s="48" t="str">
        <f>【入力・印刷１月１頁】平成31年度!G77</f>
        <v/>
      </c>
      <c r="O22" s="48" t="str">
        <f>【入力・印刷１月１頁】平成31年度!H77</f>
        <v xml:space="preserve">区民生児童委員会長会
</v>
      </c>
      <c r="P22" s="74" t="str">
        <f>【入力・印刷１月１頁】平成31年度!I77</f>
        <v/>
      </c>
      <c r="Q22" s="75">
        <f t="shared" si="12"/>
        <v>43660</v>
      </c>
      <c r="R22" s="97" t="str">
        <f>VLOOKUP(WEEKDAY(Q22,1),Cal_Base!$A$2:$B$8,2)&amp;【入力・印刷１月１頁】平成31年度!D107</f>
        <v xml:space="preserve">日 </v>
      </c>
      <c r="S22" s="48" t="str">
        <f>【入力・印刷１月１頁】平成31年度!G107</f>
        <v xml:space="preserve">自治会子どもお楽しみ会(仮
</v>
      </c>
      <c r="T22" s="48" t="str">
        <f>【入力・印刷１月１頁】平成31年度!H107</f>
        <v/>
      </c>
      <c r="U22" s="74" t="str">
        <f>【入力・印刷１月１頁】平成31年度!I107</f>
        <v/>
      </c>
      <c r="V22" s="75">
        <f t="shared" si="13"/>
        <v>43691</v>
      </c>
      <c r="W22" s="97" t="str">
        <f>VLOOKUP(WEEKDAY(V22,1),Cal_Base!$A$2:$B$8,2)&amp;【入力・印刷１月１頁】平成31年度!$D138</f>
        <v xml:space="preserve">水 </v>
      </c>
      <c r="X22" s="48" t="str">
        <f>【入力・印刷１月１頁】平成31年度!G138</f>
        <v/>
      </c>
      <c r="Y22" s="48" t="str">
        <f>【入力・印刷１月１頁】平成31年度!H138</f>
        <v/>
      </c>
      <c r="Z22" s="49" t="str">
        <f>【入力・印刷１月１頁】平成31年度!I138</f>
        <v>新羽小中、新田小学校閉庁日</v>
      </c>
      <c r="AA22" s="75">
        <f t="shared" si="14"/>
        <v>43722</v>
      </c>
      <c r="AB22" s="97" t="str">
        <f>VLOOKUP(WEEKDAY(AA22,1),Cal_Base!$A$2:$B$8,2)&amp;【入力・印刷１月１頁】平成31年度!$D169</f>
        <v xml:space="preserve">土 </v>
      </c>
      <c r="AC22" s="48" t="str">
        <f>【入力・印刷１月１頁】平成31年度!G169</f>
        <v xml:space="preserve">新羽町連合町内会敬老の集い前日準備
</v>
      </c>
      <c r="AD22" s="48" t="str">
        <f>【入力・印刷１月１頁】平成31年度!H169</f>
        <v/>
      </c>
      <c r="AE22" s="74" t="str">
        <f>【入力・印刷１月１頁】平成31年度!I169</f>
        <v/>
      </c>
      <c r="AF22" s="75">
        <f t="shared" si="15"/>
        <v>43752</v>
      </c>
      <c r="AG22" s="97" t="str">
        <f>VLOOKUP(WEEKDAY(AF22,1),Cal_Base!$A$2:$B$8,2)&amp;【入力・印刷１月１頁】平成31年度!$D199</f>
        <v>月祝</v>
      </c>
      <c r="AH22" s="48" t="str">
        <f>【入力・印刷１月１頁】平成31年度!G199</f>
        <v xml:space="preserve">体育の日
</v>
      </c>
      <c r="AI22" s="48" t="str">
        <f>【入力・印刷１月１頁】平成31年度!H199</f>
        <v/>
      </c>
      <c r="AJ22" s="74" t="str">
        <f>【入力・印刷１月１頁】平成31年度!I199</f>
        <v>たんぽぽきたにっぱ</v>
      </c>
      <c r="AK22" s="75">
        <f t="shared" si="16"/>
        <v>43783</v>
      </c>
      <c r="AL22" s="97" t="str">
        <f>VLOOKUP(WEEKDAY(AK22,1),Cal_Base!$A$2:$B$8,2)&amp;【入力・印刷１月１頁】平成31年度!$D230</f>
        <v xml:space="preserve">木 </v>
      </c>
      <c r="AM22" s="48" t="str">
        <f>【入力・印刷１月１頁】平成31年度!G230</f>
        <v xml:space="preserve">大嘗祭
大新羽音頭練習
</v>
      </c>
      <c r="AN22" s="48" t="str">
        <f>【入力・印刷１月１頁】平成31年度!H230</f>
        <v xml:space="preserve">区民生児童委員会長会
さわやかスポーツ定例会
全国スポ進委員研究協議会
</v>
      </c>
      <c r="AO22" s="74" t="str">
        <f>【入力・印刷１月１頁】平成31年度!I230</f>
        <v/>
      </c>
      <c r="AP22" s="75">
        <f t="shared" si="17"/>
        <v>43813</v>
      </c>
      <c r="AQ22" s="97" t="str">
        <f>VLOOKUP(WEEKDAY(AP22,1),Cal_Base!$A$2:$B$8,2)&amp;【入力・印刷１月１頁】平成31年度!$D260</f>
        <v xml:space="preserve">土 </v>
      </c>
      <c r="AR22" s="48" t="str">
        <f>【入力・印刷１月１頁】平成31年度!G260</f>
        <v xml:space="preserve">新羽町連合事務所大掃除
</v>
      </c>
      <c r="AS22" s="48" t="str">
        <f>【入力・印刷１月１頁】平成31年度!H260</f>
        <v xml:space="preserve">五大都市スポーツ推進委員研究集会(大阪)
</v>
      </c>
      <c r="AT22" s="74" t="str">
        <f>【入力・印刷１月１頁】平成31年度!I260</f>
        <v/>
      </c>
      <c r="AU22" s="75">
        <f t="shared" si="18"/>
        <v>43844</v>
      </c>
      <c r="AV22" s="97" t="str">
        <f>VLOOKUP(WEEKDAY(AU22,1),Cal_Base!$A$2:$B$8,2)&amp;【入力・印刷１月１頁】平成31年度!$D291</f>
        <v xml:space="preserve">火 </v>
      </c>
      <c r="AW22" s="48" t="str">
        <f>【入力・印刷１月１頁】平成31年度!G291</f>
        <v/>
      </c>
      <c r="AX22" s="48" t="str">
        <f>【入力・印刷１月１頁】平成31年度!H291</f>
        <v xml:space="preserve">区青指協会長会
</v>
      </c>
      <c r="AY22" s="74" t="str">
        <f>【入力・印刷１月１頁】平成31年度!I291</f>
        <v/>
      </c>
      <c r="AZ22" s="75">
        <f t="shared" si="19"/>
        <v>43875</v>
      </c>
      <c r="BA22" s="97" t="str">
        <f>VLOOKUP(WEEKDAY(AZ22,1),Cal_Base!$A$2:$B$8,2)&amp;【入力・印刷１月１頁】平成31年度!$D322</f>
        <v xml:space="preserve">金 </v>
      </c>
      <c r="BB22" s="48" t="str">
        <f>【入力・印刷１月１頁】平成31年度!G322</f>
        <v/>
      </c>
      <c r="BC22" s="48" t="str">
        <f>【入力・印刷１月１頁】平成31年度!H322</f>
        <v>区民生児童委員会長会</v>
      </c>
      <c r="BD22" s="48" t="str">
        <f>【入力・印刷１月１頁】平成31年度!I322</f>
        <v xml:space="preserve">新羽中学年末テスト
</v>
      </c>
      <c r="BE22" s="76">
        <f t="shared" si="20"/>
        <v>43904</v>
      </c>
      <c r="BF22" s="97" t="str">
        <f>VLOOKUP(WEEKDAY(BE22,1),Cal_Base!$A$2:$B$8,2)&amp;【入力・印刷１月１頁】平成31年度!$D351</f>
        <v xml:space="preserve">土 </v>
      </c>
      <c r="BG22" s="48" t="str">
        <f>【入力・印刷１月１頁】平成31年度!G351</f>
        <v xml:space="preserve">新羽地区関係団体慰労会(仮)
</v>
      </c>
      <c r="BH22" s="48" t="str">
        <f>【入力・印刷１月１頁】平成31年度!H351</f>
        <v xml:space="preserve">横浜市青少年指導員大会
</v>
      </c>
      <c r="BI22" s="74" t="str">
        <f>【入力・印刷１月１頁】平成31年度!I351</f>
        <v xml:space="preserve">
</v>
      </c>
    </row>
    <row r="23" spans="1:61" s="86" customFormat="1" ht="39">
      <c r="A23" s="85">
        <f t="shared" si="8"/>
        <v>43570</v>
      </c>
      <c r="B23" s="75">
        <f t="shared" si="9"/>
        <v>43570</v>
      </c>
      <c r="C23" s="95" t="str">
        <f>VLOOKUP(WEEKDAY(B23,1),Cal_Base!$A$2:$B$8,2)&amp;【入力・印刷１月１頁】平成31年度!D17</f>
        <v xml:space="preserve">月 </v>
      </c>
      <c r="D23" s="48" t="str">
        <f>【入力・印刷１月１頁】平成31年度!G17</f>
        <v/>
      </c>
      <c r="E23" s="48" t="str">
        <f>【入力・印刷１月１頁】平成31年度!H17</f>
        <v xml:space="preserve">第一回消防団長会議
区民生児童委員会長会
</v>
      </c>
      <c r="F23" s="49" t="str">
        <f>【入力・印刷１月１頁】平成31年度!I17</f>
        <v>たんぽぽきたにっぱ</v>
      </c>
      <c r="G23" s="75">
        <f t="shared" si="10"/>
        <v>43600</v>
      </c>
      <c r="H23" s="97" t="str">
        <f>VLOOKUP(WEEKDAY(G23,1),Cal_Base!$A$2:$B$8,2)&amp;【入力・印刷１月１頁】平成31年度!D47</f>
        <v xml:space="preserve">水 </v>
      </c>
      <c r="I23" s="48" t="str">
        <f>【入力・印刷１月１頁】平成31年度!G47</f>
        <v/>
      </c>
      <c r="J23" s="48" t="str">
        <f>【入力・印刷１月１頁】平成31年度!H47</f>
        <v xml:space="preserve">区民生児童委員会長会
新羽青指協定例会
</v>
      </c>
      <c r="K23" s="74" t="str">
        <f>【入力・印刷１月１頁】平成31年度!I47</f>
        <v>新羽中修学旅行③</v>
      </c>
      <c r="L23" s="75">
        <f t="shared" si="11"/>
        <v>43631</v>
      </c>
      <c r="M23" s="97" t="str">
        <f>VLOOKUP(WEEKDAY(L23,1),Cal_Base!$A$2:$B$8,2)&amp;【入力・印刷１月１頁】平成31年度!D78</f>
        <v xml:space="preserve">土 </v>
      </c>
      <c r="N23" s="48" t="str">
        <f>【入力・印刷１月１頁】平成31年度!G78</f>
        <v xml:space="preserve">区制80周年記念新羽地区80mソーメン流し
</v>
      </c>
      <c r="O23" s="48" t="str">
        <f>【入力・印刷１月１頁】平成31年度!H78</f>
        <v/>
      </c>
      <c r="P23" s="74" t="str">
        <f>【入力・印刷１月１頁】平成31年度!I78</f>
        <v/>
      </c>
      <c r="Q23" s="75">
        <f t="shared" si="12"/>
        <v>43661</v>
      </c>
      <c r="R23" s="97" t="str">
        <f>VLOOKUP(WEEKDAY(Q23,1),Cal_Base!$A$2:$B$8,2)&amp;【入力・印刷１月１頁】平成31年度!D108</f>
        <v>月祝</v>
      </c>
      <c r="S23" s="48" t="str">
        <f>【入力・印刷１月１頁】平成31年度!G108</f>
        <v xml:space="preserve">海の日
</v>
      </c>
      <c r="T23" s="48" t="str">
        <f>【入力・印刷１月１頁】平成31年度!H108</f>
        <v xml:space="preserve">港北区小学生スポーツフェスティバル(仮)
</v>
      </c>
      <c r="U23" s="74" t="str">
        <f>【入力・印刷１月１頁】平成31年度!I108</f>
        <v xml:space="preserve">たんぽぽきたにっぱ
</v>
      </c>
      <c r="V23" s="75">
        <f t="shared" si="13"/>
        <v>43692</v>
      </c>
      <c r="W23" s="97" t="str">
        <f>VLOOKUP(WEEKDAY(V23,1),Cal_Base!$A$2:$B$8,2)&amp;【入力・印刷１月１頁】平成31年度!$D139</f>
        <v xml:space="preserve">木 </v>
      </c>
      <c r="X23" s="48" t="str">
        <f>【入力・印刷１月１頁】平成31年度!G139</f>
        <v/>
      </c>
      <c r="Y23" s="48" t="str">
        <f>【入力・印刷１月１頁】平成31年度!H139</f>
        <v/>
      </c>
      <c r="Z23" s="49" t="str">
        <f>【入力・印刷１月１頁】平成31年度!I139</f>
        <v>新羽小中、新田小学校閉庁日</v>
      </c>
      <c r="AA23" s="75">
        <f t="shared" si="14"/>
        <v>43723</v>
      </c>
      <c r="AB23" s="97" t="str">
        <f>VLOOKUP(WEEKDAY(AA23,1),Cal_Base!$A$2:$B$8,2)&amp;【入力・印刷１月１頁】平成31年度!$D170</f>
        <v xml:space="preserve">日 </v>
      </c>
      <c r="AC23" s="48" t="str">
        <f>【入力・印刷１月１頁】平成31年度!G170</f>
        <v xml:space="preserve">新羽町連合町内会敬老の集い
</v>
      </c>
      <c r="AD23" s="48" t="str">
        <f>【入力・印刷１月１頁】平成31年度!H170</f>
        <v/>
      </c>
      <c r="AE23" s="74" t="str">
        <f>【入力・印刷１月１頁】平成31年度!I170</f>
        <v/>
      </c>
      <c r="AF23" s="75">
        <f t="shared" si="15"/>
        <v>43753</v>
      </c>
      <c r="AG23" s="97" t="str">
        <f>VLOOKUP(WEEKDAY(AF23,1),Cal_Base!$A$2:$B$8,2)&amp;【入力・印刷１月１頁】平成31年度!$D200</f>
        <v xml:space="preserve">火 </v>
      </c>
      <c r="AH23" s="48" t="str">
        <f>【入力・印刷１月１頁】平成31年度!G200</f>
        <v/>
      </c>
      <c r="AI23" s="48" t="str">
        <f>【入力・印刷１月１頁】平成31年度!H200</f>
        <v>区民生児童委員会長会</v>
      </c>
      <c r="AJ23" s="74" t="str">
        <f>【入力・印刷１月１頁】平成31年度!I200</f>
        <v xml:space="preserve">新羽小・新羽中・新田小後期始業式
</v>
      </c>
      <c r="AK23" s="75">
        <f t="shared" si="16"/>
        <v>43784</v>
      </c>
      <c r="AL23" s="97" t="str">
        <f>VLOOKUP(WEEKDAY(AK23,1),Cal_Base!$A$2:$B$8,2)&amp;【入力・印刷１月１頁】平成31年度!$D231</f>
        <v xml:space="preserve">金 </v>
      </c>
      <c r="AM23" s="48" t="str">
        <f>【入力・印刷１月１頁】平成31年度!G231</f>
        <v/>
      </c>
      <c r="AN23" s="48" t="str">
        <f>【入力・印刷１月１頁】平成31年度!H231</f>
        <v>全国スポ進委員研究協議会</v>
      </c>
      <c r="AO23" s="74" t="str">
        <f>【入力・印刷１月１頁】平成31年度!I231</f>
        <v>新羽中中間テスト</v>
      </c>
      <c r="AP23" s="75">
        <f t="shared" si="17"/>
        <v>43814</v>
      </c>
      <c r="AQ23" s="97" t="str">
        <f>VLOOKUP(WEEKDAY(AP23,1),Cal_Base!$A$2:$B$8,2)&amp;【入力・印刷１月１頁】平成31年度!$D261</f>
        <v xml:space="preserve">日 </v>
      </c>
      <c r="AR23" s="48" t="str">
        <f>【入力・印刷１月１頁】平成31年度!G261</f>
        <v xml:space="preserve">新羽町町内会餅つき大会
</v>
      </c>
      <c r="AS23" s="48" t="str">
        <f>【入力・印刷１月１頁】平成31年度!H261</f>
        <v xml:space="preserve">五大都市スポーツ推進委員研究集会(大阪)
新羽駅伝練習
</v>
      </c>
      <c r="AT23" s="74" t="str">
        <f>【入力・印刷１月１頁】平成31年度!I261</f>
        <v/>
      </c>
      <c r="AU23" s="75">
        <f t="shared" si="18"/>
        <v>43845</v>
      </c>
      <c r="AV23" s="97" t="str">
        <f>VLOOKUP(WEEKDAY(AU23,1),Cal_Base!$A$2:$B$8,2)&amp;【入力・印刷１月１頁】平成31年度!$D292</f>
        <v xml:space="preserve">水 </v>
      </c>
      <c r="AW23" s="48" t="str">
        <f>【入力・印刷１月１頁】平成31年度!G292</f>
        <v/>
      </c>
      <c r="AX23" s="48" t="str">
        <f>【入力・印刷１月１頁】平成31年度!H292</f>
        <v xml:space="preserve">新羽青指協定例会
</v>
      </c>
      <c r="AY23" s="74" t="str">
        <f>【入力・印刷１月１頁】平成31年度!I292</f>
        <v/>
      </c>
      <c r="AZ23" s="75">
        <f t="shared" si="19"/>
        <v>43876</v>
      </c>
      <c r="BA23" s="97" t="str">
        <f>VLOOKUP(WEEKDAY(AZ23,1),Cal_Base!$A$2:$B$8,2)&amp;【入力・印刷１月１頁】平成31年度!$D323</f>
        <v xml:space="preserve">土 </v>
      </c>
      <c r="BB23" s="48" t="str">
        <f>【入力・印刷１月１頁】平成31年度!G323</f>
        <v/>
      </c>
      <c r="BC23" s="48" t="str">
        <f>【入力・印刷１月１頁】平成31年度!H323</f>
        <v/>
      </c>
      <c r="BD23" s="48" t="str">
        <f>【入力・印刷１月１頁】平成31年度!I323</f>
        <v/>
      </c>
      <c r="BE23" s="76">
        <f t="shared" si="20"/>
        <v>43905</v>
      </c>
      <c r="BF23" s="97" t="str">
        <f>VLOOKUP(WEEKDAY(BE23,1),Cal_Base!$A$2:$B$8,2)&amp;【入力・印刷１月１頁】平成31年度!$D352</f>
        <v xml:space="preserve">日 </v>
      </c>
      <c r="BG23" s="48" t="str">
        <f>【入力・印刷１月１頁】平成31年度!G352</f>
        <v xml:space="preserve">三柱荒神祭
(杉山)
</v>
      </c>
      <c r="BH23" s="48" t="str">
        <f>【入力・印刷１月１頁】平成31年度!H352</f>
        <v/>
      </c>
      <c r="BI23" s="74" t="str">
        <f>【入力・印刷１月１頁】平成31年度!I352</f>
        <v/>
      </c>
    </row>
    <row r="24" spans="1:61" s="86" customFormat="1" ht="29.25">
      <c r="A24" s="85">
        <f t="shared" si="8"/>
        <v>43571</v>
      </c>
      <c r="B24" s="75">
        <f t="shared" si="9"/>
        <v>43571</v>
      </c>
      <c r="C24" s="95" t="str">
        <f>VLOOKUP(WEEKDAY(B24,1),Cal_Base!$A$2:$B$8,2)&amp;【入力・印刷１月１頁】平成31年度!D18</f>
        <v xml:space="preserve">火 </v>
      </c>
      <c r="D24" s="48" t="str">
        <f>【入力・印刷１月１頁】平成31年度!G18</f>
        <v/>
      </c>
      <c r="E24" s="48" t="str">
        <f>【入力・印刷１月１頁】平成31年度!H18</f>
        <v/>
      </c>
      <c r="F24" s="49" t="str">
        <f>【入力・印刷１月１頁】平成31年度!I18</f>
        <v/>
      </c>
      <c r="G24" s="75">
        <f t="shared" si="10"/>
        <v>43601</v>
      </c>
      <c r="H24" s="97" t="str">
        <f>VLOOKUP(WEEKDAY(G24,1),Cal_Base!$A$2:$B$8,2)&amp;【入力・印刷１月１頁】平成31年度!D48</f>
        <v xml:space="preserve">木 </v>
      </c>
      <c r="I24" s="48" t="str">
        <f>【入力・印刷１月１頁】平成31年度!G48</f>
        <v/>
      </c>
      <c r="J24" s="48" t="str">
        <f>【入力・印刷１月１頁】平成31年度!H48</f>
        <v/>
      </c>
      <c r="K24" s="74" t="str">
        <f>【入力・印刷１月１頁】平成31年度!I48</f>
        <v/>
      </c>
      <c r="L24" s="75">
        <f t="shared" si="11"/>
        <v>43632</v>
      </c>
      <c r="M24" s="97" t="str">
        <f>VLOOKUP(WEEKDAY(L24,1),Cal_Base!$A$2:$B$8,2)&amp;【入力・印刷１月１頁】平成31年度!D79</f>
        <v xml:space="preserve">日 </v>
      </c>
      <c r="N24" s="48" t="str">
        <f>【入力・印刷１月１頁】平成31年度!G79</f>
        <v/>
      </c>
      <c r="O24" s="48" t="str">
        <f>【入力・印刷１月１頁】平成31年度!H79</f>
        <v xml:space="preserve">第26回インディアカ大会
相撲大会練習
</v>
      </c>
      <c r="P24" s="74" t="str">
        <f>【入力・印刷１月１頁】平成31年度!I79</f>
        <v/>
      </c>
      <c r="Q24" s="75">
        <f t="shared" si="12"/>
        <v>43662</v>
      </c>
      <c r="R24" s="97" t="str">
        <f>VLOOKUP(WEEKDAY(Q24,1),Cal_Base!$A$2:$B$8,2)&amp;【入力・印刷１月１頁】平成31年度!D109</f>
        <v xml:space="preserve">火 </v>
      </c>
      <c r="S24" s="48" t="str">
        <f>【入力・印刷１月１頁】平成31年度!G109</f>
        <v/>
      </c>
      <c r="T24" s="48" t="str">
        <f>【入力・印刷１月１頁】平成31年度!H109</f>
        <v/>
      </c>
      <c r="U24" s="74" t="str">
        <f>【入力・印刷１月１頁】平成31年度!I109</f>
        <v/>
      </c>
      <c r="V24" s="75">
        <f t="shared" si="13"/>
        <v>43693</v>
      </c>
      <c r="W24" s="97" t="str">
        <f>VLOOKUP(WEEKDAY(V24,1),Cal_Base!$A$2:$B$8,2)&amp;【入力・印刷１月１頁】平成31年度!$D140</f>
        <v xml:space="preserve">金 </v>
      </c>
      <c r="X24" s="48" t="str">
        <f>【入力・印刷１月１頁】平成31年度!G140</f>
        <v/>
      </c>
      <c r="Y24" s="48" t="str">
        <f>【入力・印刷１月１頁】平成31年度!H140</f>
        <v/>
      </c>
      <c r="Z24" s="49" t="str">
        <f>【入力・印刷１月１頁】平成31年度!I140</f>
        <v>新羽小中、新田小学校閉庁日</v>
      </c>
      <c r="AA24" s="75">
        <f t="shared" si="14"/>
        <v>43724</v>
      </c>
      <c r="AB24" s="97" t="str">
        <f>VLOOKUP(WEEKDAY(AA24,1),Cal_Base!$A$2:$B$8,2)&amp;【入力・印刷１月１頁】平成31年度!$D171</f>
        <v>月祝</v>
      </c>
      <c r="AC24" s="48" t="str">
        <f>【入力・印刷１月１頁】平成31年度!G171</f>
        <v xml:space="preserve">敬老の日
敬老の日
</v>
      </c>
      <c r="AD24" s="48" t="str">
        <f>【入力・印刷１月１頁】平成31年度!H171</f>
        <v/>
      </c>
      <c r="AE24" s="74" t="str">
        <f>【入力・印刷１月１頁】平成31年度!I171</f>
        <v>たんぽぽきたにっぱ</v>
      </c>
      <c r="AF24" s="75">
        <f t="shared" si="15"/>
        <v>43754</v>
      </c>
      <c r="AG24" s="97" t="str">
        <f>VLOOKUP(WEEKDAY(AF24,1),Cal_Base!$A$2:$B$8,2)&amp;【入力・印刷１月１頁】平成31年度!$D201</f>
        <v xml:space="preserve">水 </v>
      </c>
      <c r="AH24" s="48" t="str">
        <f>【入力・印刷１月１頁】平成31年度!G201</f>
        <v/>
      </c>
      <c r="AI24" s="48" t="str">
        <f>【入力・印刷１月１頁】平成31年度!H201</f>
        <v xml:space="preserve">区スポ進委員会長会
区青指広報委員会
</v>
      </c>
      <c r="AJ24" s="74" t="str">
        <f>【入力・印刷１月１頁】平成31年度!I201</f>
        <v/>
      </c>
      <c r="AK24" s="75">
        <f t="shared" si="16"/>
        <v>43785</v>
      </c>
      <c r="AL24" s="97" t="str">
        <f>VLOOKUP(WEEKDAY(AK24,1),Cal_Base!$A$2:$B$8,2)&amp;【入力・印刷１月１頁】平成31年度!$D232</f>
        <v xml:space="preserve">土 </v>
      </c>
      <c r="AM24" s="48" t="str">
        <f>【入力・印刷１月１頁】平成31年度!G232</f>
        <v>横浜市消防操法大会</v>
      </c>
      <c r="AN24" s="48" t="str">
        <f>【入力・印刷１月１頁】平成31年度!H232</f>
        <v/>
      </c>
      <c r="AO24" s="74" t="str">
        <f>【入力・印刷１月１頁】平成31年度!I232</f>
        <v xml:space="preserve">
</v>
      </c>
      <c r="AP24" s="75">
        <f t="shared" si="17"/>
        <v>43815</v>
      </c>
      <c r="AQ24" s="97" t="str">
        <f>VLOOKUP(WEEKDAY(AP24,1),Cal_Base!$A$2:$B$8,2)&amp;【入力・印刷１月１頁】平成31年度!$D262</f>
        <v xml:space="preserve">月 </v>
      </c>
      <c r="AR24" s="48" t="str">
        <f>【入力・印刷１月１頁】平成31年度!G262</f>
        <v/>
      </c>
      <c r="AS24" s="48" t="str">
        <f>【入力・印刷１月１頁】平成31年度!H262</f>
        <v/>
      </c>
      <c r="AT24" s="74" t="str">
        <f>【入力・印刷１月１頁】平成31年度!I262</f>
        <v>たんぽぽきたにっぱ</v>
      </c>
      <c r="AU24" s="75">
        <f t="shared" si="18"/>
        <v>43846</v>
      </c>
      <c r="AV24" s="97" t="str">
        <f>VLOOKUP(WEEKDAY(AU24,1),Cal_Base!$A$2:$B$8,2)&amp;【入力・印刷１月１頁】平成31年度!$D293</f>
        <v xml:space="preserve">木 </v>
      </c>
      <c r="AW24" s="48" t="str">
        <f>【入力・印刷１月１頁】平成31年度!G293</f>
        <v/>
      </c>
      <c r="AX24" s="48" t="str">
        <f>【入力・印刷１月１頁】平成31年度!H293</f>
        <v/>
      </c>
      <c r="AY24" s="74" t="str">
        <f>【入力・印刷１月１頁】平成31年度!I293</f>
        <v/>
      </c>
      <c r="AZ24" s="75">
        <f t="shared" si="19"/>
        <v>43877</v>
      </c>
      <c r="BA24" s="97" t="str">
        <f>VLOOKUP(WEEKDAY(AZ24,1),Cal_Base!$A$2:$B$8,2)&amp;【入力・印刷１月１頁】平成31年度!$D324</f>
        <v xml:space="preserve">日 </v>
      </c>
      <c r="BB24" s="48" t="str">
        <f>【入力・印刷１月１頁】平成31年度!G324</f>
        <v/>
      </c>
      <c r="BC24" s="48" t="str">
        <f>【入力・印刷１月１頁】平成31年度!H324</f>
        <v/>
      </c>
      <c r="BD24" s="48" t="str">
        <f>【入力・印刷１月１頁】平成31年度!I324</f>
        <v/>
      </c>
      <c r="BE24" s="76">
        <f t="shared" si="20"/>
        <v>43906</v>
      </c>
      <c r="BF24" s="97" t="str">
        <f>VLOOKUP(WEEKDAY(BE24,1),Cal_Base!$A$2:$B$8,2)&amp;【入力・印刷１月１頁】平成31年度!$D353</f>
        <v xml:space="preserve">月 </v>
      </c>
      <c r="BG24" s="48" t="str">
        <f>【入力・印刷１月１頁】平成31年度!G353</f>
        <v/>
      </c>
      <c r="BH24" s="48" t="str">
        <f>【入力・印刷１月１頁】平成31年度!H353</f>
        <v/>
      </c>
      <c r="BI24" s="74" t="str">
        <f>【入力・印刷１月１頁】平成31年度!I353</f>
        <v>たんぽぽきたにっぱ</v>
      </c>
    </row>
    <row r="25" spans="1:61" s="86" customFormat="1" ht="48.75">
      <c r="A25" s="85">
        <f t="shared" si="8"/>
        <v>43572</v>
      </c>
      <c r="B25" s="75">
        <f t="shared" si="9"/>
        <v>43572</v>
      </c>
      <c r="C25" s="95" t="str">
        <f>VLOOKUP(WEEKDAY(B25,1),Cal_Base!$A$2:$B$8,2)&amp;【入力・印刷１月１頁】平成31年度!D19</f>
        <v xml:space="preserve">水 </v>
      </c>
      <c r="D25" s="48" t="str">
        <f>【入力・印刷１月１頁】平成31年度!G19</f>
        <v>新羽町親睦ゴルフ大会</v>
      </c>
      <c r="E25" s="48" t="str">
        <f>【入力・印刷１月１頁】平成31年度!H19</f>
        <v xml:space="preserve">区スポ進委員会長会
区青指広報委員会
</v>
      </c>
      <c r="F25" s="49" t="str">
        <f>【入力・印刷１月１頁】平成31年度!I19</f>
        <v/>
      </c>
      <c r="G25" s="75">
        <f t="shared" si="10"/>
        <v>43602</v>
      </c>
      <c r="H25" s="97" t="str">
        <f>VLOOKUP(WEEKDAY(G25,1),Cal_Base!$A$2:$B$8,2)&amp;【入力・印刷１月１頁】平成31年度!D49</f>
        <v xml:space="preserve">金 </v>
      </c>
      <c r="I25" s="48" t="str">
        <f>【入力・印刷１月１頁】平成31年度!G49</f>
        <v/>
      </c>
      <c r="J25" s="48" t="str">
        <f>【入力・印刷１月１頁】平成31年度!H49</f>
        <v/>
      </c>
      <c r="K25" s="74" t="str">
        <f>【入力・印刷１月１頁】平成31年度!I49</f>
        <v xml:space="preserve">新羽中学校１年遠足
新田小全校遠足
</v>
      </c>
      <c r="L25" s="75">
        <f t="shared" si="11"/>
        <v>43633</v>
      </c>
      <c r="M25" s="97" t="str">
        <f>VLOOKUP(WEEKDAY(L25,1),Cal_Base!$A$2:$B$8,2)&amp;【入力・印刷１月１頁】平成31年度!D80</f>
        <v xml:space="preserve">月 </v>
      </c>
      <c r="N25" s="48" t="str">
        <f>【入力・印刷１月１頁】平成31年度!G80</f>
        <v/>
      </c>
      <c r="O25" s="48" t="str">
        <f>【入力・印刷１月１頁】平成31年度!H80</f>
        <v/>
      </c>
      <c r="P25" s="74" t="str">
        <f>【入力・印刷１月１頁】平成31年度!I80</f>
        <v>たんぽぽきたにっぱ</v>
      </c>
      <c r="Q25" s="75">
        <f t="shared" si="12"/>
        <v>43663</v>
      </c>
      <c r="R25" s="97" t="str">
        <f>VLOOKUP(WEEKDAY(Q25,1),Cal_Base!$A$2:$B$8,2)&amp;【入力・印刷１月１頁】平成31年度!D110</f>
        <v xml:space="preserve">水 </v>
      </c>
      <c r="S25" s="48" t="str">
        <f>【入力・印刷１月１頁】平成31年度!G110</f>
        <v/>
      </c>
      <c r="T25" s="48" t="str">
        <f>【入力・印刷１月１頁】平成31年度!H110</f>
        <v xml:space="preserve">区スポ進委員会長会
区青指広報委員会
</v>
      </c>
      <c r="U25" s="74" t="str">
        <f>【入力・印刷１月１頁】平成31年度!I110</f>
        <v/>
      </c>
      <c r="V25" s="75">
        <f t="shared" si="13"/>
        <v>43694</v>
      </c>
      <c r="W25" s="97" t="str">
        <f>VLOOKUP(WEEKDAY(V25,1),Cal_Base!$A$2:$B$8,2)&amp;【入力・印刷１月１頁】平成31年度!$D141</f>
        <v xml:space="preserve">土 </v>
      </c>
      <c r="X25" s="48" t="str">
        <f>【入力・印刷１月１頁】平成31年度!G141</f>
        <v xml:space="preserve">第28回新羽サマーフェスティバル
</v>
      </c>
      <c r="Y25" s="48" t="str">
        <f>【入力・印刷１月１頁】平成31年度!H141</f>
        <v/>
      </c>
      <c r="Z25" s="49" t="str">
        <f>【入力・印刷１月１頁】平成31年度!I141</f>
        <v/>
      </c>
      <c r="AA25" s="75">
        <f t="shared" si="14"/>
        <v>43725</v>
      </c>
      <c r="AB25" s="97" t="str">
        <f>VLOOKUP(WEEKDAY(AA25,1),Cal_Base!$A$2:$B$8,2)&amp;【入力・印刷１月１頁】平成31年度!$D172</f>
        <v xml:space="preserve">火 </v>
      </c>
      <c r="AC25" s="48" t="str">
        <f>【入力・印刷１月１頁】平成31年度!G172</f>
        <v/>
      </c>
      <c r="AD25" s="48" t="str">
        <f>【入力・印刷１月１頁】平成31年度!H172</f>
        <v/>
      </c>
      <c r="AE25" s="74" t="str">
        <f>【入力・印刷１月１頁】平成31年度!I172</f>
        <v/>
      </c>
      <c r="AF25" s="75">
        <f t="shared" si="15"/>
        <v>43755</v>
      </c>
      <c r="AG25" s="97" t="str">
        <f>VLOOKUP(WEEKDAY(AF25,1),Cal_Base!$A$2:$B$8,2)&amp;【入力・印刷１月１頁】平成31年度!$D202</f>
        <v xml:space="preserve">木 </v>
      </c>
      <c r="AH25" s="48" t="str">
        <f>【入力・印刷１月１頁】平成31年度!G202</f>
        <v/>
      </c>
      <c r="AI25" s="48" t="str">
        <f>【入力・印刷１月１頁】平成31年度!H202</f>
        <v xml:space="preserve">さわやかスポーツ
</v>
      </c>
      <c r="AJ25" s="74" t="str">
        <f>【入力・印刷１月１頁】平成31年度!I202</f>
        <v xml:space="preserve">新羽小５年御殿場宿泊体験学習
新羽中文化祭
</v>
      </c>
      <c r="AK25" s="75">
        <f t="shared" si="16"/>
        <v>43786</v>
      </c>
      <c r="AL25" s="97" t="str">
        <f>VLOOKUP(WEEKDAY(AK25,1),Cal_Base!$A$2:$B$8,2)&amp;【入力・印刷１月１頁】平成31年度!$D233</f>
        <v xml:space="preserve">日 </v>
      </c>
      <c r="AM25" s="48" t="str">
        <f>【入力・印刷１月１頁】平成31年度!G233</f>
        <v/>
      </c>
      <c r="AN25" s="48" t="str">
        <f>【入力・印刷１月１頁】平成31年度!H233</f>
        <v xml:space="preserve">第24回港北区ペタンク大会
</v>
      </c>
      <c r="AO25" s="74" t="str">
        <f>【入力・印刷１月１頁】平成31年度!I233</f>
        <v/>
      </c>
      <c r="AP25" s="75">
        <f t="shared" si="17"/>
        <v>43816</v>
      </c>
      <c r="AQ25" s="97" t="str">
        <f>VLOOKUP(WEEKDAY(AP25,1),Cal_Base!$A$2:$B$8,2)&amp;【入力・印刷１月１頁】平成31年度!$D263</f>
        <v xml:space="preserve">火 </v>
      </c>
      <c r="AR25" s="48" t="str">
        <f>【入力・印刷１月１頁】平成31年度!G263</f>
        <v/>
      </c>
      <c r="AS25" s="48" t="str">
        <f>【入力・印刷１月１頁】平成31年度!H263</f>
        <v/>
      </c>
      <c r="AT25" s="74" t="str">
        <f>【入力・印刷１月１頁】平成31年度!I263</f>
        <v/>
      </c>
      <c r="AU25" s="75">
        <f t="shared" si="18"/>
        <v>43847</v>
      </c>
      <c r="AV25" s="97" t="str">
        <f>VLOOKUP(WEEKDAY(AU25,1),Cal_Base!$A$2:$B$8,2)&amp;【入力・印刷１月１頁】平成31年度!$D294</f>
        <v xml:space="preserve">金 </v>
      </c>
      <c r="AW25" s="48" t="str">
        <f>【入力・印刷１月１頁】平成31年度!G294</f>
        <v/>
      </c>
      <c r="AX25" s="48" t="str">
        <f>【入力・印刷１月１頁】平成31年度!H294</f>
        <v/>
      </c>
      <c r="AY25" s="74" t="str">
        <f>【入力・印刷１月１頁】平成31年度!I294</f>
        <v>新田小授業参観</v>
      </c>
      <c r="AZ25" s="75">
        <f t="shared" si="19"/>
        <v>43878</v>
      </c>
      <c r="BA25" s="97" t="str">
        <f>VLOOKUP(WEEKDAY(AZ25,1),Cal_Base!$A$2:$B$8,2)&amp;【入力・印刷１月１頁】平成31年度!$D325</f>
        <v xml:space="preserve">月 </v>
      </c>
      <c r="BB25" s="48" t="str">
        <f>【入力・印刷１月１頁】平成31年度!G325</f>
        <v/>
      </c>
      <c r="BC25" s="48" t="str">
        <f>【入力・印刷１月１頁】平成31年度!H325</f>
        <v/>
      </c>
      <c r="BD25" s="48" t="str">
        <f>【入力・印刷１月１頁】平成31年度!I325</f>
        <v>たんぽぽきたにっぱ</v>
      </c>
      <c r="BE25" s="76">
        <f t="shared" si="20"/>
        <v>43907</v>
      </c>
      <c r="BF25" s="97" t="str">
        <f>VLOOKUP(WEEKDAY(BE25,1),Cal_Base!$A$2:$B$8,2)&amp;【入力・印刷１月１頁】平成31年度!$D354</f>
        <v xml:space="preserve">火 </v>
      </c>
      <c r="BG25" s="48" t="str">
        <f>【入力・印刷１月１頁】平成31年度!G354</f>
        <v/>
      </c>
      <c r="BH25" s="48" t="str">
        <f>【入力・印刷１月１頁】平成31年度!H354</f>
        <v/>
      </c>
      <c r="BI25" s="74" t="str">
        <f>【入力・印刷１月１頁】平成31年度!I354</f>
        <v/>
      </c>
    </row>
    <row r="26" spans="1:61" s="86" customFormat="1" ht="39">
      <c r="A26" s="85">
        <f t="shared" si="8"/>
        <v>43573</v>
      </c>
      <c r="B26" s="75">
        <f t="shared" si="9"/>
        <v>43573</v>
      </c>
      <c r="C26" s="95" t="str">
        <f>VLOOKUP(WEEKDAY(B26,1),Cal_Base!$A$2:$B$8,2)&amp;【入力・印刷１月１頁】平成31年度!D20</f>
        <v xml:space="preserve">木 </v>
      </c>
      <c r="D26" s="48" t="str">
        <f>【入力・印刷１月１頁】平成31年度!G20</f>
        <v/>
      </c>
      <c r="E26" s="48" t="str">
        <f>【入力・印刷１月１頁】平成31年度!H20</f>
        <v xml:space="preserve">主任児童連絡会
さわやかスポーツ定例会
</v>
      </c>
      <c r="F26" s="49" t="str">
        <f>【入力・印刷１月１頁】平成31年度!I20</f>
        <v/>
      </c>
      <c r="G26" s="75">
        <f t="shared" si="10"/>
        <v>43603</v>
      </c>
      <c r="H26" s="97" t="str">
        <f>VLOOKUP(WEEKDAY(G26,1),Cal_Base!$A$2:$B$8,2)&amp;【入力・印刷１月１頁】平成31年度!D50</f>
        <v xml:space="preserve">土 </v>
      </c>
      <c r="I26" s="48" t="str">
        <f>【入力・印刷１月１頁】平成31年度!G50</f>
        <v xml:space="preserve">世界トライアスロンシリーズ横浜大会
新羽地区社会福祉協議会総会
</v>
      </c>
      <c r="J26" s="48" t="str">
        <f>【入力・印刷１月１頁】平成31年度!H50</f>
        <v>消防団上級救命士講習</v>
      </c>
      <c r="K26" s="74" t="str">
        <f>【入力・印刷１月１頁】平成31年度!I50</f>
        <v>新田小飯盒炊爨</v>
      </c>
      <c r="L26" s="75">
        <f t="shared" si="11"/>
        <v>43634</v>
      </c>
      <c r="M26" s="97" t="str">
        <f>VLOOKUP(WEEKDAY(L26,1),Cal_Base!$A$2:$B$8,2)&amp;【入力・印刷１月１頁】平成31年度!D81</f>
        <v xml:space="preserve">火 </v>
      </c>
      <c r="N26" s="48" t="str">
        <f>【入力・印刷１月１頁】平成31年度!G81</f>
        <v/>
      </c>
      <c r="O26" s="48" t="str">
        <f>【入力・印刷１月１頁】平成31年度!H81</f>
        <v/>
      </c>
      <c r="P26" s="74" t="str">
        <f>【入力・印刷１月１頁】平成31年度!I81</f>
        <v/>
      </c>
      <c r="Q26" s="75">
        <f t="shared" si="12"/>
        <v>43664</v>
      </c>
      <c r="R26" s="97" t="str">
        <f>VLOOKUP(WEEKDAY(Q26,1),Cal_Base!$A$2:$B$8,2)&amp;【入力・印刷１月１頁】平成31年度!D111</f>
        <v xml:space="preserve">木 </v>
      </c>
      <c r="S26" s="48" t="str">
        <f>【入力・印刷１月１頁】平成31年度!G111</f>
        <v/>
      </c>
      <c r="T26" s="48" t="str">
        <f>【入力・印刷１月１頁】平成31年度!H111</f>
        <v xml:space="preserve">さわやかスポーツ定例会
</v>
      </c>
      <c r="U26" s="74" t="str">
        <f>【入力・印刷１月１頁】平成31年度!I111</f>
        <v/>
      </c>
      <c r="V26" s="75">
        <f t="shared" si="13"/>
        <v>43695</v>
      </c>
      <c r="W26" s="97" t="str">
        <f>VLOOKUP(WEEKDAY(V26,1),Cal_Base!$A$2:$B$8,2)&amp;【入力・印刷１月１頁】平成31年度!$D142</f>
        <v xml:space="preserve">日 </v>
      </c>
      <c r="X26" s="48" t="str">
        <f>【入力・印刷１月１頁】平成31年度!G142</f>
        <v xml:space="preserve">サマーフェスティバル片付け
</v>
      </c>
      <c r="Y26" s="48" t="str">
        <f>【入力・印刷１月１頁】平成31年度!H142</f>
        <v/>
      </c>
      <c r="Z26" s="49" t="str">
        <f>【入力・印刷１月１頁】平成31年度!I142</f>
        <v/>
      </c>
      <c r="AA26" s="75">
        <f t="shared" si="14"/>
        <v>43726</v>
      </c>
      <c r="AB26" s="97" t="str">
        <f>VLOOKUP(WEEKDAY(AA26,1),Cal_Base!$A$2:$B$8,2)&amp;【入力・印刷１月１頁】平成31年度!$D173</f>
        <v xml:space="preserve">水 </v>
      </c>
      <c r="AC26" s="48" t="str">
        <f>【入力・印刷１月１頁】平成31年度!G173</f>
        <v/>
      </c>
      <c r="AD26" s="48" t="str">
        <f>【入力・印刷１月１頁】平成31年度!H173</f>
        <v xml:space="preserve">主任児童連絡会
区スポ進委員会長会
区青指広報委員会
</v>
      </c>
      <c r="AE26" s="74" t="str">
        <f>【入力・印刷１月１頁】平成31年度!I173</f>
        <v/>
      </c>
      <c r="AF26" s="75">
        <f t="shared" si="15"/>
        <v>43756</v>
      </c>
      <c r="AG26" s="97" t="str">
        <f>VLOOKUP(WEEKDAY(AF26,1),Cal_Base!$A$2:$B$8,2)&amp;【入力・印刷１月１頁】平成31年度!$D203</f>
        <v xml:space="preserve">金 </v>
      </c>
      <c r="AH26" s="48" t="str">
        <f>【入力・印刷１月１頁】平成31年度!G203</f>
        <v/>
      </c>
      <c r="AI26" s="48" t="str">
        <f>【入力・印刷１月１頁】平成31年度!H203</f>
        <v/>
      </c>
      <c r="AJ26" s="74" t="str">
        <f>【入力・印刷１月１頁】平成31年度!I203</f>
        <v xml:space="preserve">新羽小５年御殿場宿泊体験学習
新羽中合唱コンクール
</v>
      </c>
      <c r="AK26" s="75">
        <f t="shared" si="16"/>
        <v>43787</v>
      </c>
      <c r="AL26" s="97" t="str">
        <f>VLOOKUP(WEEKDAY(AK26,1),Cal_Base!$A$2:$B$8,2)&amp;【入力・印刷１月１頁】平成31年度!$D234</f>
        <v xml:space="preserve">月 </v>
      </c>
      <c r="AM26" s="48" t="str">
        <f>【入力・印刷１月１頁】平成31年度!G234</f>
        <v/>
      </c>
      <c r="AN26" s="48" t="str">
        <f>【入力・印刷１月１頁】平成31年度!H234</f>
        <v/>
      </c>
      <c r="AO26" s="74" t="str">
        <f>【入力・印刷１月１頁】平成31年度!I234</f>
        <v xml:space="preserve">新羽中中間テスト
たんぽぽにっぱ
</v>
      </c>
      <c r="AP26" s="75">
        <f t="shared" si="17"/>
        <v>43817</v>
      </c>
      <c r="AQ26" s="97" t="str">
        <f>VLOOKUP(WEEKDAY(AP26,1),Cal_Base!$A$2:$B$8,2)&amp;【入力・印刷１月１頁】平成31年度!$D264</f>
        <v xml:space="preserve">水 </v>
      </c>
      <c r="AR26" s="48" t="str">
        <f>【入力・印刷１月１頁】平成31年度!G264</f>
        <v/>
      </c>
      <c r="AS26" s="48" t="str">
        <f>【入力・印刷１月１頁】平成31年度!H264</f>
        <v xml:space="preserve">主任児童委員連絡会
区スポ進委員会長会
区青指広報委員会
</v>
      </c>
      <c r="AT26" s="74" t="str">
        <f>【入力・印刷１月１頁】平成31年度!I264</f>
        <v/>
      </c>
      <c r="AU26" s="75">
        <f t="shared" si="18"/>
        <v>43848</v>
      </c>
      <c r="AV26" s="97" t="str">
        <f>VLOOKUP(WEEKDAY(AU26,1),Cal_Base!$A$2:$B$8,2)&amp;【入力・印刷１月１頁】平成31年度!$D295</f>
        <v xml:space="preserve">土 </v>
      </c>
      <c r="AW26" s="48" t="str">
        <f>【入力・印刷１月１頁】平成31年度!G295</f>
        <v/>
      </c>
      <c r="AX26" s="48" t="str">
        <f>【入力・印刷１月１頁】平成31年度!H295</f>
        <v>港北駅伝大会前日準備</v>
      </c>
      <c r="AY26" s="74" t="str">
        <f>【入力・印刷１月１頁】平成31年度!I295</f>
        <v/>
      </c>
      <c r="AZ26" s="75">
        <f t="shared" si="19"/>
        <v>43879</v>
      </c>
      <c r="BA26" s="97" t="str">
        <f>VLOOKUP(WEEKDAY(AZ26,1),Cal_Base!$A$2:$B$8,2)&amp;【入力・印刷１月１頁】平成31年度!$D326</f>
        <v xml:space="preserve">火 </v>
      </c>
      <c r="BB26" s="48" t="str">
        <f>【入力・印刷１月１頁】平成31年度!G326</f>
        <v/>
      </c>
      <c r="BC26" s="48" t="str">
        <f>【入力・印刷１月１頁】平成31年度!H326</f>
        <v/>
      </c>
      <c r="BD26" s="48" t="str">
        <f>【入力・印刷１月１頁】平成31年度!I326</f>
        <v>新田小学校づくり懇話会</v>
      </c>
      <c r="BE26" s="76">
        <f t="shared" si="20"/>
        <v>43908</v>
      </c>
      <c r="BF26" s="97" t="str">
        <f>VLOOKUP(WEEKDAY(BE26,1),Cal_Base!$A$2:$B$8,2)&amp;【入力・印刷１月１頁】平成31年度!$D355</f>
        <v xml:space="preserve">水 </v>
      </c>
      <c r="BG26" s="48" t="str">
        <f>【入力・印刷１月１頁】平成31年度!G355</f>
        <v/>
      </c>
      <c r="BH26" s="48" t="str">
        <f>【入力・印刷１月１頁】平成31年度!H355</f>
        <v xml:space="preserve">区スポ進委員会長会
区青指広報委員会
</v>
      </c>
      <c r="BI26" s="74" t="str">
        <f>【入力・印刷１月１頁】平成31年度!I355</f>
        <v/>
      </c>
    </row>
    <row r="27" spans="1:61" s="86" customFormat="1" ht="39">
      <c r="A27" s="85">
        <f t="shared" si="8"/>
        <v>43574</v>
      </c>
      <c r="B27" s="75">
        <f t="shared" si="9"/>
        <v>43574</v>
      </c>
      <c r="C27" s="95" t="str">
        <f>VLOOKUP(WEEKDAY(B27,1),Cal_Base!$A$2:$B$8,2)&amp;【入力・印刷１月１頁】平成31年度!D21</f>
        <v xml:space="preserve">金 </v>
      </c>
      <c r="D27" s="48" t="str">
        <f>【入力・印刷１月１頁】平成31年度!G21</f>
        <v/>
      </c>
      <c r="E27" s="48" t="str">
        <f>【入力・印刷１月１頁】平成31年度!H21</f>
        <v xml:space="preserve">定例消防団・分団長会議
消防団員辞令交付式
地区民生児童委員定例会
</v>
      </c>
      <c r="F27" s="49" t="str">
        <f>【入力・印刷１月１頁】平成31年度!I21</f>
        <v/>
      </c>
      <c r="G27" s="75">
        <f t="shared" si="10"/>
        <v>43604</v>
      </c>
      <c r="H27" s="97" t="str">
        <f>VLOOKUP(WEEKDAY(G27,1),Cal_Base!$A$2:$B$8,2)&amp;【入力・印刷１月１頁】平成31年度!D51</f>
        <v xml:space="preserve">日 </v>
      </c>
      <c r="I27" s="48" t="str">
        <f>【入力・印刷１月１頁】平成31年度!G51</f>
        <v xml:space="preserve">世界トライアスロンシリーズ横浜大会
新羽町五月祭
小机城址まつり
</v>
      </c>
      <c r="J27" s="48" t="str">
        <f>【入力・印刷１月１頁】平成31年度!H51</f>
        <v>消防団コンプライアンス研修</v>
      </c>
      <c r="K27" s="74" t="str">
        <f>【入力・印刷１月１頁】平成31年度!I51</f>
        <v/>
      </c>
      <c r="L27" s="75">
        <f t="shared" si="11"/>
        <v>43635</v>
      </c>
      <c r="M27" s="97" t="str">
        <f>VLOOKUP(WEEKDAY(L27,1),Cal_Base!$A$2:$B$8,2)&amp;【入力・印刷１月１頁】平成31年度!D82</f>
        <v xml:space="preserve">水 </v>
      </c>
      <c r="N27" s="48" t="str">
        <f>【入力・印刷１月１頁】平成31年度!G82</f>
        <v/>
      </c>
      <c r="O27" s="48" t="str">
        <f>【入力・印刷１月１頁】平成31年度!H82</f>
        <v xml:space="preserve">区スポ進委員会長会
区青指広報委員会
</v>
      </c>
      <c r="P27" s="74" t="str">
        <f>【入力・印刷１月１頁】平成31年度!I82</f>
        <v>新羽中学校中間テスト
新田小宿泊体験学習（４年）</v>
      </c>
      <c r="Q27" s="75">
        <f t="shared" si="12"/>
        <v>43665</v>
      </c>
      <c r="R27" s="97" t="str">
        <f>VLOOKUP(WEEKDAY(Q27,1),Cal_Base!$A$2:$B$8,2)&amp;【入力・印刷１月１頁】平成31年度!D112</f>
        <v xml:space="preserve">金 </v>
      </c>
      <c r="S27" s="48" t="str">
        <f>【入力・印刷１月１頁】平成31年度!G112</f>
        <v/>
      </c>
      <c r="T27" s="48" t="str">
        <f>【入力・印刷１月１頁】平成31年度!H112</f>
        <v>地区民生児童委員定例会</v>
      </c>
      <c r="U27" s="74" t="str">
        <f>【入力・印刷１月１頁】平成31年度!I112</f>
        <v>新羽小授業終了
新羽中授業終了
新田小授業終了</v>
      </c>
      <c r="V27" s="75">
        <f t="shared" si="13"/>
        <v>43696</v>
      </c>
      <c r="W27" s="97" t="str">
        <f>VLOOKUP(WEEKDAY(V27,1),Cal_Base!$A$2:$B$8,2)&amp;【入力・印刷１月１頁】平成31年度!$D143</f>
        <v xml:space="preserve">月 </v>
      </c>
      <c r="X27" s="48" t="str">
        <f>【入力・印刷１月１頁】平成31年度!G143</f>
        <v/>
      </c>
      <c r="Y27" s="48" t="str">
        <f>【入力・印刷１月１頁】平成31年度!H143</f>
        <v/>
      </c>
      <c r="Z27" s="49" t="str">
        <f>【入力・印刷１月１頁】平成31年度!I143</f>
        <v/>
      </c>
      <c r="AA27" s="75">
        <f t="shared" si="14"/>
        <v>43727</v>
      </c>
      <c r="AB27" s="97" t="str">
        <f>VLOOKUP(WEEKDAY(AA27,1),Cal_Base!$A$2:$B$8,2)&amp;【入力・印刷１月１頁】平成31年度!$D174</f>
        <v xml:space="preserve">木 </v>
      </c>
      <c r="AC27" s="48" t="str">
        <f>【入力・印刷１月１頁】平成31年度!G174</f>
        <v/>
      </c>
      <c r="AD27" s="48" t="str">
        <f>【入力・印刷１月１頁】平成31年度!H174</f>
        <v xml:space="preserve">さわやかスポーツ
</v>
      </c>
      <c r="AE27" s="74" t="str">
        <f>【入力・印刷１月１頁】平成31年度!I174</f>
        <v xml:space="preserve">新羽中職場体験
新羽CP運営協議会
</v>
      </c>
      <c r="AF27" s="75">
        <f t="shared" si="15"/>
        <v>43757</v>
      </c>
      <c r="AG27" s="97" t="str">
        <f>VLOOKUP(WEEKDAY(AF27,1),Cal_Base!$A$2:$B$8,2)&amp;【入力・印刷１月１頁】平成31年度!$D204</f>
        <v xml:space="preserve">土 </v>
      </c>
      <c r="AH27" s="48" t="str">
        <f>【入力・印刷１月１頁】平成31年度!G204</f>
        <v xml:space="preserve">第46回健民祭前日準備
</v>
      </c>
      <c r="AI27" s="48" t="str">
        <f>【入力・印刷１月１頁】平成31年度!H204</f>
        <v xml:space="preserve">新羽スポ推企画委員会
青指全市統一行動
</v>
      </c>
      <c r="AJ27" s="74" t="str">
        <f>【入力・印刷１月１頁】平成31年度!I204</f>
        <v xml:space="preserve">新田小運動会
オハナ保育園運動会
</v>
      </c>
      <c r="AK27" s="75">
        <f t="shared" si="16"/>
        <v>43788</v>
      </c>
      <c r="AL27" s="97" t="str">
        <f>VLOOKUP(WEEKDAY(AK27,1),Cal_Base!$A$2:$B$8,2)&amp;【入力・印刷１月１頁】平成31年度!$D235</f>
        <v xml:space="preserve">火 </v>
      </c>
      <c r="AM27" s="48" t="str">
        <f>【入力・印刷１月１頁】平成31年度!G235</f>
        <v/>
      </c>
      <c r="AN27" s="48" t="str">
        <f>【入力・印刷１月１頁】平成31年度!H235</f>
        <v/>
      </c>
      <c r="AO27" s="74" t="str">
        <f>【入力・印刷１月１頁】平成31年度!I235</f>
        <v xml:space="preserve">後期中間テスト
</v>
      </c>
      <c r="AP27" s="75">
        <f t="shared" si="17"/>
        <v>43818</v>
      </c>
      <c r="AQ27" s="97" t="str">
        <f>VLOOKUP(WEEKDAY(AP27,1),Cal_Base!$A$2:$B$8,2)&amp;【入力・印刷１月１頁】平成31年度!$D265</f>
        <v xml:space="preserve">木 </v>
      </c>
      <c r="AR27" s="48" t="str">
        <f>【入力・印刷１月１頁】平成31年度!G265</f>
        <v/>
      </c>
      <c r="AS27" s="48" t="str">
        <f>【入力・印刷１月１頁】平成31年度!H265</f>
        <v>さわやかスポーツ</v>
      </c>
      <c r="AT27" s="74" t="str">
        <f>【入力・印刷１月１頁】平成31年度!I265</f>
        <v/>
      </c>
      <c r="AU27" s="75">
        <f t="shared" si="18"/>
        <v>43849</v>
      </c>
      <c r="AV27" s="97" t="str">
        <f>VLOOKUP(WEEKDAY(AU27,1),Cal_Base!$A$2:$B$8,2)&amp;【入力・印刷１月１頁】平成31年度!$D296</f>
        <v xml:space="preserve">日 </v>
      </c>
      <c r="AW27" s="48" t="str">
        <f>【入力・印刷１月１頁】平成31年度!G296</f>
        <v xml:space="preserve">クリキタ役員会
</v>
      </c>
      <c r="AX27" s="48" t="str">
        <f>【入力・印刷１月１頁】平成31年度!H296</f>
        <v xml:space="preserve">第35回港北駅伝大会
横浜市スポーツ推進委員大会
</v>
      </c>
      <c r="AY27" s="74" t="str">
        <f>【入力・印刷１月１頁】平成31年度!I296</f>
        <v/>
      </c>
      <c r="AZ27" s="75">
        <f t="shared" si="19"/>
        <v>43880</v>
      </c>
      <c r="BA27" s="97" t="str">
        <f>VLOOKUP(WEEKDAY(AZ27,1),Cal_Base!$A$2:$B$8,2)&amp;【入力・印刷１月１頁】平成31年度!$D327</f>
        <v xml:space="preserve">水 </v>
      </c>
      <c r="BB27" s="48" t="str">
        <f>【入力・印刷１月１頁】平成31年度!G327</f>
        <v/>
      </c>
      <c r="BC27" s="48" t="str">
        <f>【入力・印刷１月１頁】平成31年度!H327</f>
        <v xml:space="preserve">区スポ進委員会長会
区青指広報委員会
</v>
      </c>
      <c r="BD27" s="48" t="str">
        <f>【入力・印刷１月１頁】平成31年度!I327</f>
        <v/>
      </c>
      <c r="BE27" s="76">
        <f t="shared" si="20"/>
        <v>43909</v>
      </c>
      <c r="BF27" s="97" t="str">
        <f>VLOOKUP(WEEKDAY(BE27,1),Cal_Base!$A$2:$B$8,2)&amp;【入力・印刷１月１頁】平成31年度!$D356</f>
        <v xml:space="preserve">木 </v>
      </c>
      <c r="BG27" s="48" t="str">
        <f>【入力・印刷１月１頁】平成31年度!G356</f>
        <v/>
      </c>
      <c r="BH27" s="48" t="str">
        <f>【入力・印刷１月１頁】平成31年度!H356</f>
        <v xml:space="preserve">地区民生児童委員定例会さわやかスポーツ定例会
</v>
      </c>
      <c r="BI27" s="74" t="str">
        <f>【入力・印刷１月１頁】平成31年度!I356</f>
        <v>新羽小卒業証書授与式</v>
      </c>
    </row>
    <row r="28" spans="1:61" s="86" customFormat="1" ht="29.25">
      <c r="A28" s="85">
        <f t="shared" si="8"/>
        <v>43575</v>
      </c>
      <c r="B28" s="75">
        <f t="shared" si="9"/>
        <v>43575</v>
      </c>
      <c r="C28" s="95" t="str">
        <f>VLOOKUP(WEEKDAY(B28,1),Cal_Base!$A$2:$B$8,2)&amp;【入力・印刷１月１頁】平成31年度!D22</f>
        <v xml:space="preserve">土 </v>
      </c>
      <c r="D28" s="48" t="str">
        <f>【入力・印刷１月１頁】平成31年度!G22</f>
        <v>連合町会長会議</v>
      </c>
      <c r="E28" s="48" t="str">
        <f>【入力・印刷１月１頁】平成31年度!H22</f>
        <v xml:space="preserve">新羽スポ推企画委員会（歓送迎会）
</v>
      </c>
      <c r="F28" s="49" t="str">
        <f>【入力・印刷１月１頁】平成31年度!I22</f>
        <v/>
      </c>
      <c r="G28" s="75">
        <f t="shared" si="10"/>
        <v>43605</v>
      </c>
      <c r="H28" s="97" t="str">
        <f>VLOOKUP(WEEKDAY(G28,1),Cal_Base!$A$2:$B$8,2)&amp;【入力・印刷１月１頁】平成31年度!D52</f>
        <v xml:space="preserve">月 </v>
      </c>
      <c r="I28" s="48" t="str">
        <f>【入力・印刷１月１頁】平成31年度!G52</f>
        <v/>
      </c>
      <c r="J28" s="48" t="str">
        <f>【入力・印刷１月１頁】平成31年度!H52</f>
        <v/>
      </c>
      <c r="K28" s="74" t="str">
        <f>【入力・印刷１月１頁】平成31年度!I52</f>
        <v>５月１１日の代休</v>
      </c>
      <c r="L28" s="75">
        <f t="shared" si="11"/>
        <v>43636</v>
      </c>
      <c r="M28" s="97" t="str">
        <f>VLOOKUP(WEEKDAY(L28,1),Cal_Base!$A$2:$B$8,2)&amp;【入力・印刷１月１頁】平成31年度!D83</f>
        <v xml:space="preserve">木 </v>
      </c>
      <c r="N28" s="48" t="str">
        <f>【入力・印刷１月１頁】平成31年度!G83</f>
        <v/>
      </c>
      <c r="O28" s="48" t="str">
        <f>【入力・印刷１月１頁】平成31年度!H83</f>
        <v xml:space="preserve">さわやかスポーツ
</v>
      </c>
      <c r="P28" s="74" t="str">
        <f>【入力・印刷１月１頁】平成31年度!I83</f>
        <v>新羽中学校中間テスト
新田小宿泊体験学習（４年）</v>
      </c>
      <c r="Q28" s="75">
        <f t="shared" si="12"/>
        <v>43666</v>
      </c>
      <c r="R28" s="97" t="str">
        <f>VLOOKUP(WEEKDAY(Q28,1),Cal_Base!$A$2:$B$8,2)&amp;【入力・印刷１月１頁】平成31年度!D113</f>
        <v xml:space="preserve">土 </v>
      </c>
      <c r="S28" s="48" t="str">
        <f>【入力・印刷１月１頁】平成31年度!G113</f>
        <v xml:space="preserve">連合町会長会議
夏越の大祓神事(杉山
</v>
      </c>
      <c r="T28" s="48" t="str">
        <f>【入力・印刷１月１頁】平成31年度!H113</f>
        <v xml:space="preserve">全市一斉行動パトロール
</v>
      </c>
      <c r="U28" s="74" t="str">
        <f>【入力・印刷１月１頁】平成31年度!I113</f>
        <v/>
      </c>
      <c r="V28" s="75">
        <f t="shared" si="13"/>
        <v>43697</v>
      </c>
      <c r="W28" s="97" t="str">
        <f>VLOOKUP(WEEKDAY(V28,1),Cal_Base!$A$2:$B$8,2)&amp;【入力・印刷１月１頁】平成31年度!$D144</f>
        <v xml:space="preserve">火 </v>
      </c>
      <c r="X28" s="48" t="str">
        <f>【入力・印刷１月１頁】平成31年度!G144</f>
        <v/>
      </c>
      <c r="Y28" s="48" t="str">
        <f>【入力・印刷１月１頁】平成31年度!H144</f>
        <v/>
      </c>
      <c r="Z28" s="49" t="str">
        <f>【入力・印刷１月１頁】平成31年度!I144</f>
        <v/>
      </c>
      <c r="AA28" s="75">
        <f t="shared" si="14"/>
        <v>43728</v>
      </c>
      <c r="AB28" s="97" t="str">
        <f>VLOOKUP(WEEKDAY(AA28,1),Cal_Base!$A$2:$B$8,2)&amp;【入力・印刷１月１頁】平成31年度!$D175</f>
        <v xml:space="preserve">金 </v>
      </c>
      <c r="AC28" s="48" t="str">
        <f>【入力・印刷１月１頁】平成31年度!G175</f>
        <v/>
      </c>
      <c r="AD28" s="48" t="str">
        <f>【入力・印刷１月１頁】平成31年度!H175</f>
        <v>地区民生児童委員定例会</v>
      </c>
      <c r="AE28" s="74" t="str">
        <f>【入力・印刷１月１頁】平成31年度!I175</f>
        <v xml:space="preserve">新羽中職場体験
</v>
      </c>
      <c r="AF28" s="75">
        <f t="shared" si="15"/>
        <v>43758</v>
      </c>
      <c r="AG28" s="97" t="str">
        <f>VLOOKUP(WEEKDAY(AF28,1),Cal_Base!$A$2:$B$8,2)&amp;【入力・印刷１月１頁】平成31年度!$D205</f>
        <v xml:space="preserve">日 </v>
      </c>
      <c r="AH28" s="48" t="str">
        <f>【入力・印刷１月１頁】平成31年度!G205</f>
        <v xml:space="preserve">横浜市身体障がい者運動会(ラポール)
第46回新羽地区健民祭
</v>
      </c>
      <c r="AI28" s="48" t="str">
        <f>【入力・印刷１月１頁】平成31年度!H205</f>
        <v/>
      </c>
      <c r="AJ28" s="74" t="str">
        <f>【入力・印刷１月１頁】平成31年度!I205</f>
        <v>新田小運動会予備日</v>
      </c>
      <c r="AK28" s="75">
        <f t="shared" si="16"/>
        <v>43789</v>
      </c>
      <c r="AL28" s="97" t="str">
        <f>VLOOKUP(WEEKDAY(AK28,1),Cal_Base!$A$2:$B$8,2)&amp;【入力・印刷１月１頁】平成31年度!$D236</f>
        <v xml:space="preserve">水 </v>
      </c>
      <c r="AM28" s="48" t="str">
        <f>【入力・印刷１月１頁】平成31年度!G236</f>
        <v>新羽町親睦ゴルフ大会</v>
      </c>
      <c r="AN28" s="48" t="str">
        <f>【入力・印刷１月１頁】平成31年度!H236</f>
        <v xml:space="preserve">区スポ進委員会長会
</v>
      </c>
      <c r="AO28" s="74" t="str">
        <f>【入力・印刷１月１頁】平成31年度!I236</f>
        <v/>
      </c>
      <c r="AP28" s="75">
        <f t="shared" si="17"/>
        <v>43819</v>
      </c>
      <c r="AQ28" s="97" t="str">
        <f>VLOOKUP(WEEKDAY(AP28,1),Cal_Base!$A$2:$B$8,2)&amp;【入力・印刷１月１頁】平成31年度!$D266</f>
        <v xml:space="preserve">金 </v>
      </c>
      <c r="AR28" s="48" t="str">
        <f>【入力・印刷１月１頁】平成31年度!G266</f>
        <v/>
      </c>
      <c r="AS28" s="48" t="str">
        <f>【入力・印刷１月１頁】平成31年度!H266</f>
        <v>地区民生児童委員定例会</v>
      </c>
      <c r="AT28" s="74" t="str">
        <f>【入力・印刷１月１頁】平成31年度!I266</f>
        <v/>
      </c>
      <c r="AU28" s="75">
        <f t="shared" si="18"/>
        <v>43850</v>
      </c>
      <c r="AV28" s="97" t="str">
        <f>VLOOKUP(WEEKDAY(AU28,1),Cal_Base!$A$2:$B$8,2)&amp;【入力・印刷１月１頁】平成31年度!$D297</f>
        <v xml:space="preserve">月 </v>
      </c>
      <c r="AW28" s="48" t="str">
        <f>【入力・印刷１月１頁】平成31年度!G297</f>
        <v/>
      </c>
      <c r="AX28" s="48" t="str">
        <f>【入力・印刷１月１頁】平成31年度!H297</f>
        <v/>
      </c>
      <c r="AY28" s="74" t="str">
        <f>【入力・印刷１月１頁】平成31年度!I297</f>
        <v/>
      </c>
      <c r="AZ28" s="75">
        <f t="shared" si="19"/>
        <v>43881</v>
      </c>
      <c r="BA28" s="97" t="str">
        <f>VLOOKUP(WEEKDAY(AZ28,1),Cal_Base!$A$2:$B$8,2)&amp;【入力・印刷１月１頁】平成31年度!$D328</f>
        <v xml:space="preserve">木 </v>
      </c>
      <c r="BB28" s="48" t="str">
        <f>【入力・印刷１月１頁】平成31年度!G328</f>
        <v/>
      </c>
      <c r="BC28" s="48" t="str">
        <f>【入力・印刷１月１頁】平成31年度!H328</f>
        <v xml:space="preserve">主任児童連絡会さわやかスポーツ定例会
</v>
      </c>
      <c r="BD28" s="48" t="str">
        <f>【入力・印刷１月１頁】平成31年度!I328</f>
        <v>新羽CP運営協議会(仮)</v>
      </c>
      <c r="BE28" s="76">
        <f t="shared" si="20"/>
        <v>43910</v>
      </c>
      <c r="BF28" s="97" t="str">
        <f>VLOOKUP(WEEKDAY(BE28,1),Cal_Base!$A$2:$B$8,2)&amp;【入力・印刷１月１頁】平成31年度!$D357</f>
        <v>金祝</v>
      </c>
      <c r="BG28" s="48" t="str">
        <f>【入力・印刷１月１頁】平成31年度!G357</f>
        <v xml:space="preserve">春分の日
</v>
      </c>
      <c r="BH28" s="48" t="str">
        <f>【入力・印刷１月１頁】平成31年度!H357</f>
        <v/>
      </c>
      <c r="BI28" s="74" t="str">
        <f>【入力・印刷１月１頁】平成31年度!I357</f>
        <v>新田小卒業式</v>
      </c>
    </row>
    <row r="29" spans="1:61" s="86" customFormat="1" ht="29.25">
      <c r="A29" s="85">
        <f t="shared" si="8"/>
        <v>43576</v>
      </c>
      <c r="B29" s="75">
        <f t="shared" si="9"/>
        <v>43576</v>
      </c>
      <c r="C29" s="95" t="str">
        <f>VLOOKUP(WEEKDAY(B29,1),Cal_Base!$A$2:$B$8,2)&amp;【入力・印刷１月１頁】平成31年度!D23</f>
        <v xml:space="preserve">日 </v>
      </c>
      <c r="D29" s="48" t="str">
        <f>【入力・印刷１月１頁】平成31年度!G23</f>
        <v/>
      </c>
      <c r="E29" s="48" t="str">
        <f>【入力・印刷１月１頁】平成31年度!H23</f>
        <v>消防団新入団員研修(予定)</v>
      </c>
      <c r="F29" s="49" t="str">
        <f>【入力・印刷１月１頁】平成31年度!I23</f>
        <v/>
      </c>
      <c r="G29" s="75">
        <f t="shared" si="10"/>
        <v>43606</v>
      </c>
      <c r="H29" s="97" t="str">
        <f>VLOOKUP(WEEKDAY(G29,1),Cal_Base!$A$2:$B$8,2)&amp;【入力・印刷１月１頁】平成31年度!D53</f>
        <v xml:space="preserve">火 </v>
      </c>
      <c r="I29" s="48" t="str">
        <f>【入力・印刷１月１頁】平成31年度!G53</f>
        <v/>
      </c>
      <c r="J29" s="48" t="str">
        <f>【入力・印刷１月１頁】平成31年度!H53</f>
        <v xml:space="preserve">主任児童委員連絡会
港北区青少年指導員研修会
</v>
      </c>
      <c r="K29" s="74" t="str">
        <f>【入力・印刷１月１頁】平成31年度!I53</f>
        <v>たんぽぽにっぱ</v>
      </c>
      <c r="L29" s="75">
        <f t="shared" si="11"/>
        <v>43637</v>
      </c>
      <c r="M29" s="97" t="str">
        <f>VLOOKUP(WEEKDAY(L29,1),Cal_Base!$A$2:$B$8,2)&amp;【入力・印刷１月１頁】平成31年度!D84</f>
        <v xml:space="preserve">金 </v>
      </c>
      <c r="N29" s="48" t="str">
        <f>【入力・印刷１月１頁】平成31年度!G84</f>
        <v/>
      </c>
      <c r="O29" s="48" t="str">
        <f>【入力・印刷１月１頁】平成31年度!H84</f>
        <v/>
      </c>
      <c r="P29" s="74" t="str">
        <f>【入力・印刷１月１頁】平成31年度!I84</f>
        <v xml:space="preserve">新羽中学校中間テスト
</v>
      </c>
      <c r="Q29" s="75">
        <f t="shared" si="12"/>
        <v>43667</v>
      </c>
      <c r="R29" s="97" t="str">
        <f>VLOOKUP(WEEKDAY(Q29,1),Cal_Base!$A$2:$B$8,2)&amp;【入力・印刷１月１頁】平成31年度!D114</f>
        <v xml:space="preserve">日 </v>
      </c>
      <c r="S29" s="48" t="str">
        <f>【入力・印刷１月１頁】平成31年度!G114</f>
        <v xml:space="preserve">参議院議員選挙
</v>
      </c>
      <c r="T29" s="48" t="str">
        <f>【入力・印刷１月１頁】平成31年度!H114</f>
        <v/>
      </c>
      <c r="U29" s="74" t="str">
        <f>【入力・印刷１月１頁】平成31年度!I114</f>
        <v/>
      </c>
      <c r="V29" s="75">
        <f t="shared" si="13"/>
        <v>43698</v>
      </c>
      <c r="W29" s="97" t="str">
        <f>VLOOKUP(WEEKDAY(V29,1),Cal_Base!$A$2:$B$8,2)&amp;【入力・印刷１月１頁】平成31年度!$D145</f>
        <v xml:space="preserve">水 </v>
      </c>
      <c r="X29" s="48" t="str">
        <f>【入力・印刷１月１頁】平成31年度!G145</f>
        <v/>
      </c>
      <c r="Y29" s="48" t="str">
        <f>【入力・印刷１月１頁】平成31年度!H145</f>
        <v xml:space="preserve">定例消防団・分団長会議
</v>
      </c>
      <c r="Z29" s="49" t="str">
        <f>【入力・印刷１月１頁】平成31年度!I145</f>
        <v/>
      </c>
      <c r="AA29" s="75">
        <f t="shared" si="14"/>
        <v>43729</v>
      </c>
      <c r="AB29" s="97" t="str">
        <f>VLOOKUP(WEEKDAY(AA29,1),Cal_Base!$A$2:$B$8,2)&amp;【入力・印刷１月１頁】平成31年度!$D176</f>
        <v xml:space="preserve">土 </v>
      </c>
      <c r="AC29" s="48" t="str">
        <f>【入力・印刷１月１頁】平成31年度!G176</f>
        <v xml:space="preserve">ラグビーWC
</v>
      </c>
      <c r="AD29" s="48" t="str">
        <f>【入力・印刷１月１頁】平成31年度!H176</f>
        <v>消防団ラグビー警備
自然体験教室</v>
      </c>
      <c r="AE29" s="74" t="str">
        <f>【入力・印刷１月１頁】平成31年度!I176</f>
        <v xml:space="preserve">新羽中地域交流会(予定)
新羽中地域香料迂回
</v>
      </c>
      <c r="AF29" s="75">
        <f t="shared" si="15"/>
        <v>43759</v>
      </c>
      <c r="AG29" s="97" t="str">
        <f>VLOOKUP(WEEKDAY(AF29,1),Cal_Base!$A$2:$B$8,2)&amp;【入力・印刷１月１頁】平成31年度!$D206</f>
        <v xml:space="preserve">月 </v>
      </c>
      <c r="AH29" s="48" t="str">
        <f>【入力・印刷１月１頁】平成31年度!G206</f>
        <v/>
      </c>
      <c r="AI29" s="48" t="str">
        <f>【入力・印刷１月１頁】平成31年度!H206</f>
        <v>地区民生児童委員定例会</v>
      </c>
      <c r="AJ29" s="74" t="str">
        <f>【入力・印刷１月１頁】平成31年度!I206</f>
        <v>新田小振替休日</v>
      </c>
      <c r="AK29" s="75">
        <f t="shared" si="16"/>
        <v>43790</v>
      </c>
      <c r="AL29" s="97" t="str">
        <f>VLOOKUP(WEEKDAY(AK29,1),Cal_Base!$A$2:$B$8,2)&amp;【入力・印刷１月１頁】平成31年度!$D237</f>
        <v xml:space="preserve">木 </v>
      </c>
      <c r="AM29" s="48" t="str">
        <f>【入力・印刷１月１頁】平成31年度!G237</f>
        <v xml:space="preserve">勤労感謝の日
</v>
      </c>
      <c r="AN29" s="48" t="str">
        <f>【入力・印刷１月１頁】平成31年度!H237</f>
        <v>主任児童連絡会</v>
      </c>
      <c r="AO29" s="74" t="str">
        <f>【入力・印刷１月１頁】平成31年度!I237</f>
        <v/>
      </c>
      <c r="AP29" s="75">
        <f t="shared" si="17"/>
        <v>43820</v>
      </c>
      <c r="AQ29" s="97" t="str">
        <f>VLOOKUP(WEEKDAY(AP29,1),Cal_Base!$A$2:$B$8,2)&amp;【入力・印刷１月１頁】平成31年度!$D267</f>
        <v xml:space="preserve">土 </v>
      </c>
      <c r="AR29" s="48" t="str">
        <f>【入力・印刷１月１頁】平成31年度!G267</f>
        <v/>
      </c>
      <c r="AS29" s="48" t="str">
        <f>【入力・印刷１月１頁】平成31年度!H267</f>
        <v>新羽スポ推企画委員会</v>
      </c>
      <c r="AT29" s="74" t="str">
        <f>【入力・印刷１月１頁】平成31年度!I267</f>
        <v/>
      </c>
      <c r="AU29" s="75">
        <f t="shared" si="18"/>
        <v>43851</v>
      </c>
      <c r="AV29" s="97" t="str">
        <f>VLOOKUP(WEEKDAY(AU29,1),Cal_Base!$A$2:$B$8,2)&amp;【入力・印刷１月１頁】平成31年度!$D298</f>
        <v xml:space="preserve">火 </v>
      </c>
      <c r="AW29" s="48" t="str">
        <f>【入力・印刷１月１頁】平成31年度!G298</f>
        <v/>
      </c>
      <c r="AX29" s="48" t="str">
        <f>【入力・印刷１月１頁】平成31年度!H298</f>
        <v/>
      </c>
      <c r="AY29" s="74" t="str">
        <f>【入力・印刷１月１頁】平成31年度!I298</f>
        <v/>
      </c>
      <c r="AZ29" s="75">
        <f t="shared" si="19"/>
        <v>43882</v>
      </c>
      <c r="BA29" s="97" t="str">
        <f>VLOOKUP(WEEKDAY(AZ29,1),Cal_Base!$A$2:$B$8,2)&amp;【入力・印刷１月１頁】平成31年度!$D329</f>
        <v xml:space="preserve">金 </v>
      </c>
      <c r="BB29" s="48" t="str">
        <f>【入力・印刷１月１頁】平成31年度!G329</f>
        <v/>
      </c>
      <c r="BC29" s="48" t="str">
        <f>【入力・印刷１月１頁】平成31年度!H329</f>
        <v xml:space="preserve">地区民生児童委員定例会区青少年指導員研修会
</v>
      </c>
      <c r="BD29" s="48" t="str">
        <f>【入力・印刷１月１頁】平成31年度!I329</f>
        <v/>
      </c>
      <c r="BE29" s="76">
        <f t="shared" si="20"/>
        <v>43911</v>
      </c>
      <c r="BF29" s="97" t="str">
        <f>VLOOKUP(WEEKDAY(BE29,1),Cal_Base!$A$2:$B$8,2)&amp;【入力・印刷１月１頁】平成31年度!$D358</f>
        <v xml:space="preserve">土 </v>
      </c>
      <c r="BG29" s="48" t="str">
        <f>【入力・印刷１月１頁】平成31年度!G358</f>
        <v/>
      </c>
      <c r="BH29" s="48" t="str">
        <f>【入力・印刷１月１頁】平成31年度!H358</f>
        <v xml:space="preserve">新羽スポ推企画委員会
</v>
      </c>
      <c r="BI29" s="74" t="str">
        <f>【入力・印刷１月１頁】平成31年度!I358</f>
        <v/>
      </c>
    </row>
    <row r="30" spans="1:61" s="86" customFormat="1" ht="39">
      <c r="A30" s="85">
        <f t="shared" si="8"/>
        <v>43577</v>
      </c>
      <c r="B30" s="75">
        <f t="shared" si="9"/>
        <v>43577</v>
      </c>
      <c r="C30" s="95" t="str">
        <f>VLOOKUP(WEEKDAY(B30,1),Cal_Base!$A$2:$B$8,2)&amp;【入力・印刷１月１頁】平成31年度!D24</f>
        <v xml:space="preserve">月 </v>
      </c>
      <c r="D30" s="48" t="str">
        <f>【入力・印刷１月１頁】平成31年度!G24</f>
        <v/>
      </c>
      <c r="E30" s="48" t="str">
        <f>【入力・印刷１月１頁】平成31年度!H24</f>
        <v/>
      </c>
      <c r="F30" s="49" t="str">
        <f>【入力・印刷１月１頁】平成31年度!I24</f>
        <v/>
      </c>
      <c r="G30" s="75">
        <f t="shared" si="10"/>
        <v>43607</v>
      </c>
      <c r="H30" s="97" t="str">
        <f>VLOOKUP(WEEKDAY(G30,1),Cal_Base!$A$2:$B$8,2)&amp;【入力・印刷１月１頁】平成31年度!D54</f>
        <v xml:space="preserve">水 </v>
      </c>
      <c r="I30" s="48" t="str">
        <f>【入力・印刷１月１頁】平成31年度!G54</f>
        <v/>
      </c>
      <c r="J30" s="48" t="str">
        <f>【入力・印刷１月１頁】平成31年度!H54</f>
        <v xml:space="preserve">区スポ進委員会長会
区青指広報委員会
</v>
      </c>
      <c r="K30" s="74" t="str">
        <f>【入力・印刷１月１頁】平成31年度!I54</f>
        <v/>
      </c>
      <c r="L30" s="75">
        <f t="shared" si="11"/>
        <v>43638</v>
      </c>
      <c r="M30" s="97" t="str">
        <f>VLOOKUP(WEEKDAY(L30,1),Cal_Base!$A$2:$B$8,2)&amp;【入力・印刷１月１頁】平成31年度!D85</f>
        <v xml:space="preserve">土 </v>
      </c>
      <c r="N30" s="48" t="str">
        <f>【入力・印刷１月１頁】平成31年度!G85</f>
        <v xml:space="preserve">連合町会長会議
ひっとプラン(仮)
</v>
      </c>
      <c r="O30" s="48" t="str">
        <f>【入力・印刷１月１頁】平成31年度!H85</f>
        <v xml:space="preserve">新羽スポ推企画委員会
</v>
      </c>
      <c r="P30" s="74" t="str">
        <f>【入力・印刷１月１頁】平成31年度!I85</f>
        <v/>
      </c>
      <c r="Q30" s="75">
        <f t="shared" si="12"/>
        <v>43668</v>
      </c>
      <c r="R30" s="97" t="str">
        <f>VLOOKUP(WEEKDAY(Q30,1),Cal_Base!$A$2:$B$8,2)&amp;【入力・印刷１月１頁】平成31年度!D115</f>
        <v xml:space="preserve">月 </v>
      </c>
      <c r="S30" s="48" t="str">
        <f>【入力・印刷１月１頁】平成31年度!G115</f>
        <v/>
      </c>
      <c r="T30" s="48" t="str">
        <f>【入力・印刷１月１頁】平成31年度!H115</f>
        <v/>
      </c>
      <c r="U30" s="74" t="str">
        <f>【入力・印刷１月１頁】平成31年度!I115</f>
        <v/>
      </c>
      <c r="V30" s="75">
        <f t="shared" si="13"/>
        <v>43699</v>
      </c>
      <c r="W30" s="97" t="str">
        <f>VLOOKUP(WEEKDAY(V30,1),Cal_Base!$A$2:$B$8,2)&amp;【入力・印刷１月１頁】平成31年度!$D146</f>
        <v xml:space="preserve">木 </v>
      </c>
      <c r="X30" s="48" t="str">
        <f>【入力・印刷１月１頁】平成31年度!G146</f>
        <v/>
      </c>
      <c r="Y30" s="48" t="str">
        <f>【入力・印刷１月１頁】平成31年度!H146</f>
        <v/>
      </c>
      <c r="Z30" s="49" t="str">
        <f>【入力・印刷１月１頁】平成31年度!I146</f>
        <v/>
      </c>
      <c r="AA30" s="75">
        <f t="shared" si="14"/>
        <v>43730</v>
      </c>
      <c r="AB30" s="97" t="str">
        <f>VLOOKUP(WEEKDAY(AA30,1),Cal_Base!$A$2:$B$8,2)&amp;【入力・印刷１月１頁】平成31年度!$D177</f>
        <v xml:space="preserve">日 </v>
      </c>
      <c r="AC30" s="48" t="str">
        <f>【入力・印刷１月１頁】平成31年度!G177</f>
        <v xml:space="preserve">ラグビーWC
</v>
      </c>
      <c r="AD30" s="48" t="str">
        <f>【入力・印刷１月１頁】平成31年度!H177</f>
        <v xml:space="preserve">消防団ラグビー警備
青少年指導員研修会
</v>
      </c>
      <c r="AE30" s="74" t="str">
        <f>【入力・印刷１月１頁】平成31年度!I177</f>
        <v/>
      </c>
      <c r="AF30" s="75">
        <f t="shared" si="15"/>
        <v>43760</v>
      </c>
      <c r="AG30" s="97" t="str">
        <f>VLOOKUP(WEEKDAY(AF30,1),Cal_Base!$A$2:$B$8,2)&amp;【入力・印刷１月１頁】平成31年度!$D207</f>
        <v>火祝</v>
      </c>
      <c r="AH30" s="48" t="str">
        <f>【入力・印刷１月１頁】平成31年度!G207</f>
        <v xml:space="preserve">即位礼正殿の儀
</v>
      </c>
      <c r="AI30" s="48" t="str">
        <f>【入力・印刷１月１頁】平成31年度!H207</f>
        <v/>
      </c>
      <c r="AJ30" s="74" t="str">
        <f>【入力・印刷１月１頁】平成31年度!I207</f>
        <v xml:space="preserve">たんぽぽにっぱ
</v>
      </c>
      <c r="AK30" s="75">
        <f t="shared" si="16"/>
        <v>43791</v>
      </c>
      <c r="AL30" s="97" t="str">
        <f>VLOOKUP(WEEKDAY(AK30,1),Cal_Base!$A$2:$B$8,2)&amp;【入力・印刷１月１頁】平成31年度!$D238</f>
        <v xml:space="preserve">金 </v>
      </c>
      <c r="AM30" s="48" t="str">
        <f>【入力・印刷１月１頁】平成31年度!G238</f>
        <v/>
      </c>
      <c r="AN30" s="48" t="str">
        <f>【入力・印刷１月１頁】平成31年度!H238</f>
        <v/>
      </c>
      <c r="AO30" s="74" t="str">
        <f>【入力・印刷１月１頁】平成31年度!I238</f>
        <v/>
      </c>
      <c r="AP30" s="75">
        <f t="shared" si="17"/>
        <v>43821</v>
      </c>
      <c r="AQ30" s="97" t="str">
        <f>VLOOKUP(WEEKDAY(AP30,1),Cal_Base!$A$2:$B$8,2)&amp;【入力・印刷１月１頁】平成31年度!$D268</f>
        <v xml:space="preserve">日 </v>
      </c>
      <c r="AR30" s="48" t="str">
        <f>【入力・印刷１月１頁】平成31年度!G268</f>
        <v/>
      </c>
      <c r="AS30" s="48" t="str">
        <f>【入力・印刷１月１頁】平成31年度!H268</f>
        <v>新羽駅伝練習</v>
      </c>
      <c r="AT30" s="74" t="str">
        <f>【入力・印刷１月１頁】平成31年度!I268</f>
        <v/>
      </c>
      <c r="AU30" s="75">
        <f t="shared" si="18"/>
        <v>43852</v>
      </c>
      <c r="AV30" s="97" t="str">
        <f>VLOOKUP(WEEKDAY(AU30,1),Cal_Base!$A$2:$B$8,2)&amp;【入力・印刷１月１頁】平成31年度!$D299</f>
        <v xml:space="preserve">水 </v>
      </c>
      <c r="AW30" s="48" t="str">
        <f>【入力・印刷１月１頁】平成31年度!G299</f>
        <v/>
      </c>
      <c r="AX30" s="48" t="str">
        <f>【入力・印刷１月１頁】平成31年度!H299</f>
        <v xml:space="preserve">区スポ進委員会長会
区青指広報委員会
</v>
      </c>
      <c r="AY30" s="74" t="str">
        <f>【入力・印刷１月１頁】平成31年度!I299</f>
        <v/>
      </c>
      <c r="AZ30" s="75">
        <f t="shared" si="19"/>
        <v>43883</v>
      </c>
      <c r="BA30" s="97" t="str">
        <f>VLOOKUP(WEEKDAY(AZ30,1),Cal_Base!$A$2:$B$8,2)&amp;【入力・印刷１月１頁】平成31年度!$D330</f>
        <v xml:space="preserve">土 </v>
      </c>
      <c r="BB30" s="48" t="str">
        <f>【入力・印刷１月１頁】平成31年度!G330</f>
        <v xml:space="preserve">連合町会長会議
</v>
      </c>
      <c r="BC30" s="48" t="str">
        <f>【入力・印刷１月１頁】平成31年度!H330</f>
        <v xml:space="preserve">区スポーツシンポジウム
新羽スポ推企画委員会
</v>
      </c>
      <c r="BD30" s="48" t="str">
        <f>【入力・印刷１月１頁】平成31年度!I330</f>
        <v/>
      </c>
      <c r="BE30" s="76">
        <f t="shared" si="20"/>
        <v>43912</v>
      </c>
      <c r="BF30" s="97" t="str">
        <f>VLOOKUP(WEEKDAY(BE30,1),Cal_Base!$A$2:$B$8,2)&amp;【入力・印刷１月１頁】平成31年度!$D359</f>
        <v xml:space="preserve">日 </v>
      </c>
      <c r="BG30" s="48" t="str">
        <f>【入力・印刷１月１頁】平成31年度!G359</f>
        <v/>
      </c>
      <c r="BH30" s="48" t="str">
        <f>【入力・印刷１月１頁】平成31年度!H359</f>
        <v/>
      </c>
      <c r="BI30" s="74" t="str">
        <f>【入力・印刷１月１頁】平成31年度!I359</f>
        <v/>
      </c>
    </row>
    <row r="31" spans="1:61" s="86" customFormat="1" ht="29.25">
      <c r="A31" s="85">
        <f t="shared" si="8"/>
        <v>43578</v>
      </c>
      <c r="B31" s="75">
        <f t="shared" si="9"/>
        <v>43578</v>
      </c>
      <c r="C31" s="95" t="str">
        <f>VLOOKUP(WEEKDAY(B31,1),Cal_Base!$A$2:$B$8,2)&amp;【入力・印刷１月１頁】平成31年度!D25</f>
        <v xml:space="preserve">火 </v>
      </c>
      <c r="D31" s="48" t="str">
        <f>【入力・印刷１月１頁】平成31年度!G25</f>
        <v>戦没者慰霊祭(杉山)</v>
      </c>
      <c r="E31" s="48" t="str">
        <f>【入力・印刷１月１頁】平成31年度!H25</f>
        <v/>
      </c>
      <c r="F31" s="49" t="str">
        <f>【入力・印刷１月１頁】平成31年度!I25</f>
        <v xml:space="preserve">新羽小文化スポーツクラブ総会
たんぽぽにっぱ
</v>
      </c>
      <c r="G31" s="75">
        <f t="shared" si="10"/>
        <v>43608</v>
      </c>
      <c r="H31" s="97" t="str">
        <f>VLOOKUP(WEEKDAY(G31,1),Cal_Base!$A$2:$B$8,2)&amp;【入力・印刷１月１頁】平成31年度!D55</f>
        <v xml:space="preserve">木 </v>
      </c>
      <c r="I31" s="48" t="str">
        <f>【入力・印刷１月１頁】平成31年度!G55</f>
        <v/>
      </c>
      <c r="J31" s="48" t="str">
        <f>【入力・印刷１月１頁】平成31年度!H55</f>
        <v xml:space="preserve">地区民生児童委員定例会
さわやかスポーツ
</v>
      </c>
      <c r="K31" s="74" t="str">
        <f>【入力・印刷１月１頁】平成31年度!I55</f>
        <v/>
      </c>
      <c r="L31" s="75">
        <f t="shared" si="11"/>
        <v>43639</v>
      </c>
      <c r="M31" s="97" t="str">
        <f>VLOOKUP(WEEKDAY(L31,1),Cal_Base!$A$2:$B$8,2)&amp;【入力・印刷１月１頁】平成31年度!D86</f>
        <v xml:space="preserve">日 </v>
      </c>
      <c r="N31" s="48" t="str">
        <f>【入力・印刷１月１頁】平成31年度!G86</f>
        <v>クリキタ役員会</v>
      </c>
      <c r="O31" s="48" t="str">
        <f>【入力・印刷１月１頁】平成31年度!H86</f>
        <v xml:space="preserve">飯ごう炊飯大会
相撲大会練習
</v>
      </c>
      <c r="P31" s="74" t="str">
        <f>【入力・印刷１月１頁】平成31年度!I86</f>
        <v/>
      </c>
      <c r="Q31" s="75">
        <f t="shared" si="12"/>
        <v>43669</v>
      </c>
      <c r="R31" s="97" t="str">
        <f>VLOOKUP(WEEKDAY(Q31,1),Cal_Base!$A$2:$B$8,2)&amp;【入力・印刷１月１頁】平成31年度!D116</f>
        <v xml:space="preserve">火 </v>
      </c>
      <c r="S31" s="48" t="str">
        <f>【入力・印刷１月１頁】平成31年度!G116</f>
        <v/>
      </c>
      <c r="T31" s="48" t="str">
        <f>【入力・印刷１月１頁】平成31年度!H116</f>
        <v>主任児童連絡会</v>
      </c>
      <c r="U31" s="74" t="str">
        <f>【入力・印刷１月１頁】平成31年度!I116</f>
        <v>たんぽぽにっぱ</v>
      </c>
      <c r="V31" s="75">
        <f t="shared" si="13"/>
        <v>43700</v>
      </c>
      <c r="W31" s="97" t="str">
        <f>VLOOKUP(WEEKDAY(V31,1),Cal_Base!$A$2:$B$8,2)&amp;【入力・印刷１月１頁】平成31年度!$D147</f>
        <v xml:space="preserve">金 </v>
      </c>
      <c r="X31" s="48" t="str">
        <f>【入力・印刷１月１頁】平成31年度!G147</f>
        <v>サマーフェスティバル慰労会</v>
      </c>
      <c r="Y31" s="48" t="str">
        <f>【入力・印刷１月１頁】平成31年度!H147</f>
        <v/>
      </c>
      <c r="Z31" s="49" t="str">
        <f>【入力・印刷１月１頁】平成31年度!I147</f>
        <v>横浜市小学校水泳大会</v>
      </c>
      <c r="AA31" s="75">
        <f t="shared" si="14"/>
        <v>43731</v>
      </c>
      <c r="AB31" s="97" t="str">
        <f>VLOOKUP(WEEKDAY(AA31,1),Cal_Base!$A$2:$B$8,2)&amp;【入力・印刷１月１頁】平成31年度!$D178</f>
        <v>月祝</v>
      </c>
      <c r="AC31" s="48" t="str">
        <f>【入力・印刷１月１頁】平成31年度!G178</f>
        <v xml:space="preserve">秋分の日
</v>
      </c>
      <c r="AD31" s="48" t="str">
        <f>【入力・印刷１月１頁】平成31年度!H178</f>
        <v/>
      </c>
      <c r="AE31" s="74" t="str">
        <f>【入力・印刷１月１頁】平成31年度!I178</f>
        <v>新羽中代休</v>
      </c>
      <c r="AF31" s="75">
        <f t="shared" si="15"/>
        <v>43761</v>
      </c>
      <c r="AG31" s="97" t="str">
        <f>VLOOKUP(WEEKDAY(AF31,1),Cal_Base!$A$2:$B$8,2)&amp;【入力・印刷１月１頁】平成31年度!$D208</f>
        <v xml:space="preserve">水 </v>
      </c>
      <c r="AH31" s="48" t="str">
        <f>【入力・印刷１月１頁】平成31年度!G208</f>
        <v/>
      </c>
      <c r="AI31" s="48" t="str">
        <f>【入力・印刷１月１頁】平成31年度!H208</f>
        <v xml:space="preserve">区青指実行委員会
</v>
      </c>
      <c r="AJ31" s="74" t="str">
        <f>【入力・印刷１月１頁】平成31年度!I208</f>
        <v/>
      </c>
      <c r="AK31" s="75">
        <f t="shared" si="16"/>
        <v>43792</v>
      </c>
      <c r="AL31" s="97" t="str">
        <f>VLOOKUP(WEEKDAY(AK31,1),Cal_Base!$A$2:$B$8,2)&amp;【入力・印刷１月１頁】平成31年度!$D239</f>
        <v>土祝</v>
      </c>
      <c r="AM31" s="48" t="str">
        <f>【入力・印刷１月１頁】平成31年度!G239</f>
        <v xml:space="preserve">勤労感謝の日
連合町会長会議
</v>
      </c>
      <c r="AN31" s="48" t="str">
        <f>【入力・印刷１月１頁】平成31年度!H239</f>
        <v xml:space="preserve">神奈川県スポ進委員研修会
新羽スポ推企画委員会
</v>
      </c>
      <c r="AO31" s="74" t="str">
        <f>【入力・印刷１月１頁】平成31年度!I239</f>
        <v/>
      </c>
      <c r="AP31" s="75">
        <f t="shared" si="17"/>
        <v>43822</v>
      </c>
      <c r="AQ31" s="97" t="str">
        <f>VLOOKUP(WEEKDAY(AP31,1),Cal_Base!$A$2:$B$8,2)&amp;【入力・印刷１月１頁】平成31年度!$D269</f>
        <v xml:space="preserve">月 </v>
      </c>
      <c r="AR31" s="48" t="str">
        <f>【入力・印刷１月１頁】平成31年度!G269</f>
        <v/>
      </c>
      <c r="AS31" s="48" t="str">
        <f>【入力・印刷１月１頁】平成31年度!H269</f>
        <v/>
      </c>
      <c r="AT31" s="74" t="str">
        <f>【入力・印刷１月１頁】平成31年度!I269</f>
        <v/>
      </c>
      <c r="AU31" s="75">
        <f t="shared" si="18"/>
        <v>43853</v>
      </c>
      <c r="AV31" s="97" t="str">
        <f>VLOOKUP(WEEKDAY(AU31,1),Cal_Base!$A$2:$B$8,2)&amp;【入力・印刷１月１頁】平成31年度!$D300</f>
        <v xml:space="preserve">木 </v>
      </c>
      <c r="AW31" s="48" t="str">
        <f>【入力・印刷１月１頁】平成31年度!G300</f>
        <v/>
      </c>
      <c r="AX31" s="48" t="str">
        <f>【入力・印刷１月１頁】平成31年度!H300</f>
        <v xml:space="preserve">さわやかスポーツ定例会
</v>
      </c>
      <c r="AY31" s="74" t="str">
        <f>【入力・印刷１月１頁】平成31年度!I300</f>
        <v/>
      </c>
      <c r="AZ31" s="75">
        <f t="shared" si="19"/>
        <v>43884</v>
      </c>
      <c r="BA31" s="97" t="str">
        <f>VLOOKUP(WEEKDAY(AZ31,1),Cal_Base!$A$2:$B$8,2)&amp;【入力・印刷１月１頁】平成31年度!$D331</f>
        <v>日祝</v>
      </c>
      <c r="BB31" s="48" t="str">
        <f>【入力・印刷１月１頁】平成31年度!G331</f>
        <v xml:space="preserve">天皇誕生日
クリキタ役員会
</v>
      </c>
      <c r="BC31" s="48" t="str">
        <f>【入力・印刷１月１頁】平成31年度!H331</f>
        <v/>
      </c>
      <c r="BD31" s="48" t="str">
        <f>【入力・印刷１月１頁】平成31年度!I331</f>
        <v/>
      </c>
      <c r="BE31" s="76">
        <f t="shared" si="20"/>
        <v>43913</v>
      </c>
      <c r="BF31" s="97" t="str">
        <f>VLOOKUP(WEEKDAY(BE31,1),Cal_Base!$A$2:$B$8,2)&amp;【入力・印刷１月１頁】平成31年度!$D360</f>
        <v xml:space="preserve">月 </v>
      </c>
      <c r="BG31" s="48" t="str">
        <f>【入力・印刷１月１頁】平成31年度!G360</f>
        <v/>
      </c>
      <c r="BH31" s="48" t="str">
        <f>【入力・印刷１月１頁】平成31年度!H360</f>
        <v/>
      </c>
      <c r="BI31" s="74" t="str">
        <f>【入力・印刷１月１頁】平成31年度!I360</f>
        <v/>
      </c>
    </row>
    <row r="32" spans="1:61" s="86" customFormat="1" ht="19.5">
      <c r="A32" s="85">
        <f t="shared" si="8"/>
        <v>43579</v>
      </c>
      <c r="B32" s="75">
        <f t="shared" si="9"/>
        <v>43579</v>
      </c>
      <c r="C32" s="95" t="str">
        <f>VLOOKUP(WEEKDAY(B32,1),Cal_Base!$A$2:$B$8,2)&amp;【入力・印刷１月１頁】平成31年度!D26</f>
        <v xml:space="preserve">水 </v>
      </c>
      <c r="D32" s="48" t="str">
        <f>【入力・印刷１月１頁】平成31年度!G26</f>
        <v/>
      </c>
      <c r="E32" s="48" t="str">
        <f>【入力・印刷１月１頁】平成31年度!H26</f>
        <v xml:space="preserve">横浜市スポーツ推進委員連絡協議会
</v>
      </c>
      <c r="F32" s="49" t="str">
        <f>【入力・印刷１月１頁】平成31年度!I26</f>
        <v/>
      </c>
      <c r="G32" s="75">
        <f t="shared" si="10"/>
        <v>43609</v>
      </c>
      <c r="H32" s="97" t="str">
        <f>VLOOKUP(WEEKDAY(G32,1),Cal_Base!$A$2:$B$8,2)&amp;【入力・印刷１月１頁】平成31年度!D56</f>
        <v xml:space="preserve">金 </v>
      </c>
      <c r="I32" s="48" t="str">
        <f>【入力・印刷１月１頁】平成31年度!G56</f>
        <v/>
      </c>
      <c r="J32" s="48" t="str">
        <f>【入力・印刷１月１頁】平成31年度!H56</f>
        <v/>
      </c>
      <c r="K32" s="74" t="str">
        <f>【入力・印刷１月１頁】平成31年度!I56</f>
        <v>新田小引き渡し訓練</v>
      </c>
      <c r="L32" s="75">
        <f t="shared" si="11"/>
        <v>43640</v>
      </c>
      <c r="M32" s="97" t="str">
        <f>VLOOKUP(WEEKDAY(L32,1),Cal_Base!$A$2:$B$8,2)&amp;【入力・印刷１月１頁】平成31年度!D87</f>
        <v xml:space="preserve">月 </v>
      </c>
      <c r="N32" s="48" t="str">
        <f>【入力・印刷１月１頁】平成31年度!G87</f>
        <v/>
      </c>
      <c r="O32" s="48" t="str">
        <f>【入力・印刷１月１頁】平成31年度!H87</f>
        <v/>
      </c>
      <c r="P32" s="74" t="str">
        <f>【入力・印刷１月１頁】平成31年度!I87</f>
        <v/>
      </c>
      <c r="Q32" s="75">
        <f t="shared" si="12"/>
        <v>43670</v>
      </c>
      <c r="R32" s="97" t="str">
        <f>VLOOKUP(WEEKDAY(Q32,1),Cal_Base!$A$2:$B$8,2)&amp;【入力・印刷１月１頁】平成31年度!D117</f>
        <v xml:space="preserve">水 </v>
      </c>
      <c r="S32" s="48" t="str">
        <f>【入力・印刷１月１頁】平成31年度!G117</f>
        <v>虫送り夏越茅輪くぐり神事(北杉山</v>
      </c>
      <c r="T32" s="48" t="str">
        <f>【入力・印刷１月１頁】平成31年度!H117</f>
        <v xml:space="preserve">区青指実行委員会
</v>
      </c>
      <c r="U32" s="74" t="str">
        <f>【入力・印刷１月１頁】平成31年度!I117</f>
        <v/>
      </c>
      <c r="V32" s="75">
        <f t="shared" si="13"/>
        <v>43701</v>
      </c>
      <c r="W32" s="97" t="str">
        <f>VLOOKUP(WEEKDAY(V32,1),Cal_Base!$A$2:$B$8,2)&amp;【入力・印刷１月１頁】平成31年度!$D148</f>
        <v xml:space="preserve">土 </v>
      </c>
      <c r="X32" s="48" t="str">
        <f>【入力・印刷１月１頁】平成31年度!G148</f>
        <v/>
      </c>
      <c r="Y32" s="48" t="str">
        <f>【入力・印刷１月１頁】平成31年度!H148</f>
        <v/>
      </c>
      <c r="Z32" s="49" t="str">
        <f>【入力・印刷１月１頁】平成31年度!I148</f>
        <v/>
      </c>
      <c r="AA32" s="75">
        <f t="shared" si="14"/>
        <v>43732</v>
      </c>
      <c r="AB32" s="97" t="str">
        <f>VLOOKUP(WEEKDAY(AA32,1),Cal_Base!$A$2:$B$8,2)&amp;【入力・印刷１月１頁】平成31年度!$D179</f>
        <v xml:space="preserve">火 </v>
      </c>
      <c r="AC32" s="48" t="str">
        <f>【入力・印刷１月１頁】平成31年度!G179</f>
        <v/>
      </c>
      <c r="AD32" s="48" t="str">
        <f>【入力・印刷１月１頁】平成31年度!H179</f>
        <v/>
      </c>
      <c r="AE32" s="74" t="str">
        <f>【入力・印刷１月１頁】平成31年度!I179</f>
        <v>たんぽぽにっぱ</v>
      </c>
      <c r="AF32" s="75">
        <f t="shared" si="15"/>
        <v>43762</v>
      </c>
      <c r="AG32" s="97" t="str">
        <f>VLOOKUP(WEEKDAY(AF32,1),Cal_Base!$A$2:$B$8,2)&amp;【入力・印刷１月１頁】平成31年度!$D209</f>
        <v xml:space="preserve">木 </v>
      </c>
      <c r="AH32" s="48" t="str">
        <f>【入力・印刷１月１頁】平成31年度!G209</f>
        <v/>
      </c>
      <c r="AI32" s="48" t="str">
        <f>【入力・印刷１月１頁】平成31年度!H209</f>
        <v/>
      </c>
      <c r="AJ32" s="74" t="str">
        <f>【入力・印刷１月１頁】平成31年度!I209</f>
        <v>新羽小６年市体育大会</v>
      </c>
      <c r="AK32" s="75">
        <f t="shared" si="16"/>
        <v>43793</v>
      </c>
      <c r="AL32" s="97" t="str">
        <f>VLOOKUP(WEEKDAY(AK32,1),Cal_Base!$A$2:$B$8,2)&amp;【入力・印刷１月１頁】平成31年度!$D240</f>
        <v xml:space="preserve">日 </v>
      </c>
      <c r="AM32" s="48" t="str">
        <f>【入力・印刷１月１頁】平成31年度!G240</f>
        <v xml:space="preserve">クリキタ役員会
</v>
      </c>
      <c r="AN32" s="48" t="str">
        <f>【入力・印刷１月１頁】平成31年度!H240</f>
        <v/>
      </c>
      <c r="AO32" s="74" t="str">
        <f>【入力・印刷１月１頁】平成31年度!I240</f>
        <v>にっぱらっぱフェスティバル(予定)</v>
      </c>
      <c r="AP32" s="75">
        <f t="shared" si="17"/>
        <v>43823</v>
      </c>
      <c r="AQ32" s="97" t="str">
        <f>VLOOKUP(WEEKDAY(AP32,1),Cal_Base!$A$2:$B$8,2)&amp;【入力・印刷１月１頁】平成31年度!$D270</f>
        <v xml:space="preserve">火 </v>
      </c>
      <c r="AR32" s="48" t="str">
        <f>【入力・印刷１月１頁】平成31年度!G270</f>
        <v/>
      </c>
      <c r="AS32" s="48" t="str">
        <f>【入力・印刷１月１頁】平成31年度!H270</f>
        <v/>
      </c>
      <c r="AT32" s="74" t="str">
        <f>【入力・印刷１月１頁】平成31年度!I270</f>
        <v>たんぽぽにっぱ</v>
      </c>
      <c r="AU32" s="75">
        <f t="shared" si="18"/>
        <v>43854</v>
      </c>
      <c r="AV32" s="97" t="str">
        <f>VLOOKUP(WEEKDAY(AU32,1),Cal_Base!$A$2:$B$8,2)&amp;【入力・印刷１月１頁】平成31年度!$D301</f>
        <v xml:space="preserve">金 </v>
      </c>
      <c r="AW32" s="48" t="str">
        <f>【入力・印刷１月１頁】平成31年度!G301</f>
        <v/>
      </c>
      <c r="AX32" s="48" t="str">
        <f>【入力・印刷１月１頁】平成31年度!H301</f>
        <v/>
      </c>
      <c r="AY32" s="74" t="str">
        <f>【入力・印刷１月１頁】平成31年度!I301</f>
        <v/>
      </c>
      <c r="AZ32" s="75">
        <f t="shared" si="19"/>
        <v>43885</v>
      </c>
      <c r="BA32" s="97" t="str">
        <f>VLOOKUP(WEEKDAY(AZ32,1),Cal_Base!$A$2:$B$8,2)&amp;【入力・印刷１月１頁】平成31年度!$D332</f>
        <v>月祝</v>
      </c>
      <c r="BB32" s="48" t="str">
        <f>【入力・印刷１月１頁】平成31年度!G332</f>
        <v xml:space="preserve">（振替）
</v>
      </c>
      <c r="BC32" s="48" t="str">
        <f>【入力・印刷１月１頁】平成31年度!H332</f>
        <v/>
      </c>
      <c r="BD32" s="48" t="str">
        <f>【入力・印刷１月１頁】平成31年度!I332</f>
        <v/>
      </c>
      <c r="BE32" s="76">
        <f t="shared" si="20"/>
        <v>43914</v>
      </c>
      <c r="BF32" s="97" t="str">
        <f>VLOOKUP(WEEKDAY(BE32,1),Cal_Base!$A$2:$B$8,2)&amp;【入力・印刷１月１頁】平成31年度!$D361</f>
        <v xml:space="preserve">火 </v>
      </c>
      <c r="BG32" s="48" t="str">
        <f>【入力・印刷１月１頁】平成31年度!G361</f>
        <v/>
      </c>
      <c r="BH32" s="48" t="str">
        <f>【入力・印刷１月１頁】平成31年度!H361</f>
        <v/>
      </c>
      <c r="BI32" s="74" t="str">
        <f>【入力・印刷１月１頁】平成31年度!I361</f>
        <v>たんぽぽにっぱ</v>
      </c>
    </row>
    <row r="33" spans="1:66" s="86" customFormat="1" ht="29.25">
      <c r="A33" s="85">
        <f t="shared" si="8"/>
        <v>43580</v>
      </c>
      <c r="B33" s="75">
        <f t="shared" si="9"/>
        <v>43580</v>
      </c>
      <c r="C33" s="95" t="str">
        <f>VLOOKUP(WEEKDAY(B33,1),Cal_Base!$A$2:$B$8,2)&amp;【入力・印刷１月１頁】平成31年度!D27</f>
        <v xml:space="preserve">木 </v>
      </c>
      <c r="D33" s="48" t="str">
        <f>【入力・印刷１月１頁】平成31年度!G27</f>
        <v/>
      </c>
      <c r="E33" s="48" t="str">
        <f>【入力・印刷１月１頁】平成31年度!H27</f>
        <v/>
      </c>
      <c r="F33" s="49" t="str">
        <f>【入力・印刷１月１頁】平成31年度!I27</f>
        <v/>
      </c>
      <c r="G33" s="75">
        <f t="shared" si="10"/>
        <v>43610</v>
      </c>
      <c r="H33" s="97" t="str">
        <f>VLOOKUP(WEEKDAY(G33,1),Cal_Base!$A$2:$B$8,2)&amp;【入力・印刷１月１頁】平成31年度!D57</f>
        <v xml:space="preserve">土 </v>
      </c>
      <c r="I33" s="48" t="str">
        <f>【入力・印刷１月１頁】平成31年度!G57</f>
        <v>連合町会長会議</v>
      </c>
      <c r="J33" s="48" t="str">
        <f>【入力・印刷１月１頁】平成31年度!H57</f>
        <v xml:space="preserve">新羽スポ推企画委員会
</v>
      </c>
      <c r="K33" s="74" t="str">
        <f>【入力・印刷１月１頁】平成31年度!I57</f>
        <v>新田小土曜授業参観</v>
      </c>
      <c r="L33" s="75">
        <f t="shared" si="11"/>
        <v>43641</v>
      </c>
      <c r="M33" s="97" t="str">
        <f>VLOOKUP(WEEKDAY(L33,1),Cal_Base!$A$2:$B$8,2)&amp;【入力・印刷１月１頁】平成31年度!D88</f>
        <v xml:space="preserve">火 </v>
      </c>
      <c r="N33" s="48" t="str">
        <f>【入力・印刷１月１頁】平成31年度!G88</f>
        <v/>
      </c>
      <c r="O33" s="48" t="str">
        <f>【入力・印刷１月１頁】平成31年度!H88</f>
        <v/>
      </c>
      <c r="P33" s="74" t="str">
        <f>【入力・印刷１月１頁】平成31年度!I88</f>
        <v>たんぽぽにっぱ</v>
      </c>
      <c r="Q33" s="75">
        <f t="shared" si="12"/>
        <v>43671</v>
      </c>
      <c r="R33" s="97" t="str">
        <f>VLOOKUP(WEEKDAY(Q33,1),Cal_Base!$A$2:$B$8,2)&amp;【入力・印刷１月１頁】平成31年度!D118</f>
        <v xml:space="preserve">木 </v>
      </c>
      <c r="S33" s="48" t="str">
        <f>【入力・印刷１月１頁】平成31年度!G118</f>
        <v/>
      </c>
      <c r="T33" s="48" t="str">
        <f>【入力・印刷１月１頁】平成31年度!H118</f>
        <v xml:space="preserve">消防団新横浜花火大会特別警備
</v>
      </c>
      <c r="U33" s="74" t="str">
        <f>【入力・印刷１月１頁】平成31年度!I118</f>
        <v/>
      </c>
      <c r="V33" s="75">
        <f t="shared" si="13"/>
        <v>43702</v>
      </c>
      <c r="W33" s="97" t="str">
        <f>VLOOKUP(WEEKDAY(V33,1),Cal_Base!$A$2:$B$8,2)&amp;【入力・印刷１月１頁】平成31年度!$D149</f>
        <v xml:space="preserve">日 </v>
      </c>
      <c r="X33" s="48" t="str">
        <f>【入力・印刷１月１頁】平成31年度!G149</f>
        <v xml:space="preserve">クリキタ役員会
区民大会相撲練習
</v>
      </c>
      <c r="Y33" s="48" t="str">
        <f>【入力・印刷１月１頁】平成31年度!H149</f>
        <v/>
      </c>
      <c r="Z33" s="49" t="str">
        <f>【入力・印刷１月１頁】平成31年度!I149</f>
        <v/>
      </c>
      <c r="AA33" s="75">
        <f t="shared" si="14"/>
        <v>43733</v>
      </c>
      <c r="AB33" s="97" t="str">
        <f>VLOOKUP(WEEKDAY(AA33,1),Cal_Base!$A$2:$B$8,2)&amp;【入力・印刷１月１頁】平成31年度!$D180</f>
        <v xml:space="preserve">水 </v>
      </c>
      <c r="AC33" s="48" t="str">
        <f>【入力・印刷１月１頁】平成31年度!G180</f>
        <v/>
      </c>
      <c r="AD33" s="48" t="str">
        <f>【入力・印刷１月１頁】平成31年度!H180</f>
        <v xml:space="preserve">主任児童委員連絡会
区青指実行委員会
</v>
      </c>
      <c r="AE33" s="74" t="str">
        <f>【入力・印刷１月１頁】平成31年度!I180</f>
        <v/>
      </c>
      <c r="AF33" s="75">
        <f t="shared" si="15"/>
        <v>43763</v>
      </c>
      <c r="AG33" s="97" t="str">
        <f>VLOOKUP(WEEKDAY(AF33,1),Cal_Base!$A$2:$B$8,2)&amp;【入力・印刷１月１頁】平成31年度!$D210</f>
        <v xml:space="preserve">金 </v>
      </c>
      <c r="AH33" s="48" t="str">
        <f>【入力・印刷１月１頁】平成31年度!G210</f>
        <v/>
      </c>
      <c r="AI33" s="48" t="str">
        <f>【入力・印刷１月１頁】平成31年度!H210</f>
        <v/>
      </c>
      <c r="AJ33" s="74" t="str">
        <f>【入力・印刷１月１頁】平成31年度!I210</f>
        <v/>
      </c>
      <c r="AK33" s="75">
        <f t="shared" si="16"/>
        <v>43794</v>
      </c>
      <c r="AL33" s="97" t="str">
        <f>VLOOKUP(WEEKDAY(AK33,1),Cal_Base!$A$2:$B$8,2)&amp;【入力・印刷１月１頁】平成31年度!$D241</f>
        <v xml:space="preserve">月 </v>
      </c>
      <c r="AM33" s="48" t="str">
        <f>【入力・印刷１月１頁】平成31年度!G241</f>
        <v/>
      </c>
      <c r="AN33" s="48" t="str">
        <f>【入力・印刷１月１頁】平成31年度!H241</f>
        <v/>
      </c>
      <c r="AO33" s="74" t="str">
        <f>【入力・印刷１月１頁】平成31年度!I241</f>
        <v/>
      </c>
      <c r="AP33" s="75">
        <f t="shared" si="17"/>
        <v>43824</v>
      </c>
      <c r="AQ33" s="97" t="str">
        <f>VLOOKUP(WEEKDAY(AP33,1),Cal_Base!$A$2:$B$8,2)&amp;【入力・印刷１月１頁】平成31年度!$D271</f>
        <v xml:space="preserve">水 </v>
      </c>
      <c r="AR33" s="48" t="str">
        <f>【入力・印刷１月１頁】平成31年度!G271</f>
        <v/>
      </c>
      <c r="AS33" s="48" t="str">
        <f>【入力・印刷１月１頁】平成31年度!H271</f>
        <v/>
      </c>
      <c r="AT33" s="74" t="str">
        <f>【入力・印刷１月１頁】平成31年度!I271</f>
        <v xml:space="preserve">新羽小　授業最終
新羽中授業最終
新田小授業終了日
</v>
      </c>
      <c r="AU33" s="75">
        <f t="shared" si="18"/>
        <v>43855</v>
      </c>
      <c r="AV33" s="97" t="str">
        <f>VLOOKUP(WEEKDAY(AU33,1),Cal_Base!$A$2:$B$8,2)&amp;【入力・印刷１月１頁】平成31年度!$D302</f>
        <v xml:space="preserve">土 </v>
      </c>
      <c r="AW33" s="48" t="str">
        <f>【入力・印刷１月１頁】平成31年度!G302</f>
        <v xml:space="preserve">連合町会長会議
</v>
      </c>
      <c r="AX33" s="48" t="str">
        <f>【入力・印刷１月１頁】平成31年度!H302</f>
        <v xml:space="preserve">新羽スポ推企画委員会
</v>
      </c>
      <c r="AY33" s="74" t="str">
        <f>【入力・印刷１月１頁】平成31年度!I302</f>
        <v/>
      </c>
      <c r="AZ33" s="75">
        <f t="shared" si="19"/>
        <v>43886</v>
      </c>
      <c r="BA33" s="97" t="str">
        <f>VLOOKUP(WEEKDAY(AZ33,1),Cal_Base!$A$2:$B$8,2)&amp;【入力・印刷１月１頁】平成31年度!$D333</f>
        <v xml:space="preserve">火 </v>
      </c>
      <c r="BB33" s="48" t="str">
        <f>【入力・印刷１月１頁】平成31年度!G333</f>
        <v/>
      </c>
      <c r="BC33" s="48" t="str">
        <f>【入力・印刷１月１頁】平成31年度!H333</f>
        <v/>
      </c>
      <c r="BD33" s="48" t="str">
        <f>【入力・印刷１月１頁】平成31年度!I333</f>
        <v>たんぽぽにっぱ</v>
      </c>
      <c r="BE33" s="76">
        <f t="shared" si="20"/>
        <v>43915</v>
      </c>
      <c r="BF33" s="97" t="str">
        <f>VLOOKUP(WEEKDAY(BE33,1),Cal_Base!$A$2:$B$8,2)&amp;【入力・印刷１月１頁】平成31年度!$D362</f>
        <v xml:space="preserve">水 </v>
      </c>
      <c r="BG33" s="48" t="str">
        <f>【入力・印刷１月１頁】平成31年度!G362</f>
        <v/>
      </c>
      <c r="BH33" s="48" t="str">
        <f>【入力・印刷１月１頁】平成31年度!H362</f>
        <v/>
      </c>
      <c r="BI33" s="74" t="str">
        <f>【入力・印刷１月１頁】平成31年度!I362</f>
        <v xml:space="preserve">新羽小修了式・離任式
新田小修了式・離任式
</v>
      </c>
    </row>
    <row r="34" spans="1:66" s="86" customFormat="1" ht="39">
      <c r="A34" s="85">
        <f t="shared" si="8"/>
        <v>43581</v>
      </c>
      <c r="B34" s="75">
        <f t="shared" si="9"/>
        <v>43581</v>
      </c>
      <c r="C34" s="95" t="str">
        <f>VLOOKUP(WEEKDAY(B34,1),Cal_Base!$A$2:$B$8,2)&amp;【入力・印刷１月１頁】平成31年度!D28</f>
        <v xml:space="preserve">金 </v>
      </c>
      <c r="D34" s="48" t="str">
        <f>【入力・印刷１月１頁】平成31年度!G28</f>
        <v/>
      </c>
      <c r="E34" s="48" t="str">
        <f>【入力・印刷１月１頁】平成31年度!H28</f>
        <v/>
      </c>
      <c r="F34" s="49" t="str">
        <f>【入力・印刷１月１頁】平成31年度!I28</f>
        <v xml:space="preserve">新羽中・PTA総会学校説明会
ダイニング28
</v>
      </c>
      <c r="G34" s="75">
        <f t="shared" si="10"/>
        <v>43611</v>
      </c>
      <c r="H34" s="97" t="str">
        <f>VLOOKUP(WEEKDAY(G34,1),Cal_Base!$A$2:$B$8,2)&amp;【入力・印刷１月１頁】平成31年度!D58</f>
        <v xml:space="preserve">日 </v>
      </c>
      <c r="I34" s="48" t="str">
        <f>【入力・印刷１月１頁】平成31年度!G58</f>
        <v>クリキタ役員会</v>
      </c>
      <c r="J34" s="48" t="str">
        <f>【入力・印刷１月１頁】平成31年度!H58</f>
        <v>第24回新羽地区ペタンク大会</v>
      </c>
      <c r="K34" s="74" t="str">
        <f>【入力・印刷１月１頁】平成31年度!I58</f>
        <v/>
      </c>
      <c r="L34" s="75">
        <f t="shared" si="11"/>
        <v>43642</v>
      </c>
      <c r="M34" s="97" t="str">
        <f>VLOOKUP(WEEKDAY(L34,1),Cal_Base!$A$2:$B$8,2)&amp;【入力・印刷１月１頁】平成31年度!D89</f>
        <v xml:space="preserve">水 </v>
      </c>
      <c r="N34" s="48" t="str">
        <f>【入力・印刷１月１頁】平成31年度!G89</f>
        <v/>
      </c>
      <c r="O34" s="48" t="str">
        <f>【入力・印刷１月１頁】平成31年度!H89</f>
        <v xml:space="preserve">区青指実行委員会
</v>
      </c>
      <c r="P34" s="74" t="str">
        <f>【入力・印刷１月１頁】平成31年度!I89</f>
        <v>新田小学校づくり懇話会</v>
      </c>
      <c r="Q34" s="75">
        <f t="shared" si="12"/>
        <v>43672</v>
      </c>
      <c r="R34" s="97" t="str">
        <f>VLOOKUP(WEEKDAY(Q34,1),Cal_Base!$A$2:$B$8,2)&amp;【入力・印刷１月１頁】平成31年度!D119</f>
        <v xml:space="preserve">金 </v>
      </c>
      <c r="S34" s="48" t="str">
        <f>【入力・印刷１月１頁】平成31年度!G119</f>
        <v/>
      </c>
      <c r="T34" s="48" t="str">
        <f>【入力・印刷１月１頁】平成31年度!H119</f>
        <v/>
      </c>
      <c r="U34" s="74" t="str">
        <f>【入力・印刷１月１頁】平成31年度!I119</f>
        <v/>
      </c>
      <c r="V34" s="75">
        <f t="shared" si="13"/>
        <v>43703</v>
      </c>
      <c r="W34" s="97" t="str">
        <f>VLOOKUP(WEEKDAY(V34,1),Cal_Base!$A$2:$B$8,2)&amp;【入力・印刷１月１頁】平成31年度!$D150</f>
        <v xml:space="preserve">月 </v>
      </c>
      <c r="X34" s="48" t="str">
        <f>【入力・印刷１月１頁】平成31年度!G150</f>
        <v/>
      </c>
      <c r="Y34" s="48" t="str">
        <f>【入力・印刷１月１頁】平成31年度!H150</f>
        <v/>
      </c>
      <c r="Z34" s="49" t="str">
        <f>【入力・印刷１月１頁】平成31年度!I150</f>
        <v>新田小授業開始</v>
      </c>
      <c r="AA34" s="75">
        <f t="shared" si="14"/>
        <v>43734</v>
      </c>
      <c r="AB34" s="97" t="str">
        <f>VLOOKUP(WEEKDAY(AA34,1),Cal_Base!$A$2:$B$8,2)&amp;【入力・印刷１月１頁】平成31年度!$D181</f>
        <v xml:space="preserve">木 </v>
      </c>
      <c r="AC34" s="48" t="str">
        <f>【入力・印刷１月１頁】平成31年度!G181</f>
        <v/>
      </c>
      <c r="AD34" s="48" t="str">
        <f>【入力・印刷１月１頁】平成31年度!H181</f>
        <v/>
      </c>
      <c r="AE34" s="74" t="str">
        <f>【入力・印刷１月１頁】平成31年度!I181</f>
        <v/>
      </c>
      <c r="AF34" s="75">
        <f t="shared" si="15"/>
        <v>43764</v>
      </c>
      <c r="AG34" s="97" t="str">
        <f>VLOOKUP(WEEKDAY(AF34,1),Cal_Base!$A$2:$B$8,2)&amp;【入力・印刷１月１頁】平成31年度!$D211</f>
        <v xml:space="preserve">土 </v>
      </c>
      <c r="AH34" s="48" t="str">
        <f>【入力・印刷１月１頁】平成31年度!G211</f>
        <v>ラグビーWC準決勝
連合町会長会議
第46回健民祭慰労会</v>
      </c>
      <c r="AI34" s="48" t="str">
        <f>【入力・印刷１月１頁】平成31年度!H211</f>
        <v>消防団ラグビー警備</v>
      </c>
      <c r="AJ34" s="74" t="str">
        <f>【入力・印刷１月１頁】平成31年度!I211</f>
        <v/>
      </c>
      <c r="AK34" s="75">
        <f t="shared" si="16"/>
        <v>43795</v>
      </c>
      <c r="AL34" s="97" t="str">
        <f>VLOOKUP(WEEKDAY(AK34,1),Cal_Base!$A$2:$B$8,2)&amp;【入力・印刷１月１頁】平成31年度!$D242</f>
        <v xml:space="preserve">火 </v>
      </c>
      <c r="AM34" s="48" t="str">
        <f>【入力・印刷１月１頁】平成31年度!G242</f>
        <v/>
      </c>
      <c r="AN34" s="48" t="str">
        <f>【入力・印刷１月１頁】平成31年度!H242</f>
        <v/>
      </c>
      <c r="AO34" s="74" t="str">
        <f>【入力・印刷１月１頁】平成31年度!I242</f>
        <v>たんぽぽにっぱ</v>
      </c>
      <c r="AP34" s="75">
        <f t="shared" si="17"/>
        <v>43825</v>
      </c>
      <c r="AQ34" s="97" t="str">
        <f>VLOOKUP(WEEKDAY(AP34,1),Cal_Base!$A$2:$B$8,2)&amp;【入力・印刷１月１頁】平成31年度!$D272</f>
        <v xml:space="preserve">木 </v>
      </c>
      <c r="AR34" s="48" t="str">
        <f>【入力・印刷１月１頁】平成31年度!G272</f>
        <v/>
      </c>
      <c r="AS34" s="48" t="str">
        <f>【入力・印刷１月１頁】平成31年度!H272</f>
        <v/>
      </c>
      <c r="AT34" s="74" t="str">
        <f>【入力・印刷１月１頁】平成31年度!I272</f>
        <v/>
      </c>
      <c r="AU34" s="75">
        <f t="shared" si="18"/>
        <v>43856</v>
      </c>
      <c r="AV34" s="97" t="str">
        <f>VLOOKUP(WEEKDAY(AU34,1),Cal_Base!$A$2:$B$8,2)&amp;【入力・印刷１月１頁】平成31年度!$D303</f>
        <v xml:space="preserve">日 </v>
      </c>
      <c r="AW34" s="48" t="str">
        <f>【入力・印刷１月１頁】平成31年度!G303</f>
        <v xml:space="preserve">新羽連合賀詞交換会
</v>
      </c>
      <c r="AX34" s="48" t="str">
        <f>【入力・印刷１月１頁】平成31年度!H303</f>
        <v xml:space="preserve">第42回少年少女スポーツ大会講習(小学校)
</v>
      </c>
      <c r="AY34" s="74" t="str">
        <f>【入力・印刷１月１頁】平成31年度!I303</f>
        <v/>
      </c>
      <c r="AZ34" s="75">
        <f t="shared" si="19"/>
        <v>43887</v>
      </c>
      <c r="BA34" s="97" t="str">
        <f>VLOOKUP(WEEKDAY(AZ34,1),Cal_Base!$A$2:$B$8,2)&amp;【入力・印刷１月１頁】平成31年度!$D334</f>
        <v xml:space="preserve">水 </v>
      </c>
      <c r="BB34" s="48" t="str">
        <f>【入力・印刷１月１頁】平成31年度!G334</f>
        <v/>
      </c>
      <c r="BC34" s="48" t="str">
        <f>【入力・印刷１月１頁】平成31年度!H334</f>
        <v/>
      </c>
      <c r="BD34" s="48" t="str">
        <f>【入力・印刷１月１頁】平成31年度!I334</f>
        <v/>
      </c>
      <c r="BE34" s="76">
        <f t="shared" si="20"/>
        <v>43916</v>
      </c>
      <c r="BF34" s="97" t="str">
        <f>VLOOKUP(WEEKDAY(BE34,1),Cal_Base!$A$2:$B$8,2)&amp;【入力・印刷１月１頁】平成31年度!$D363</f>
        <v xml:space="preserve">木 </v>
      </c>
      <c r="BG34" s="48" t="str">
        <f>【入力・印刷１月１頁】平成31年度!G363</f>
        <v/>
      </c>
      <c r="BH34" s="48" t="str">
        <f>【入力・印刷１月１頁】平成31年度!H363</f>
        <v/>
      </c>
      <c r="BI34" s="74" t="str">
        <f>【入力・印刷１月１頁】平成31年度!I363</f>
        <v/>
      </c>
    </row>
    <row r="35" spans="1:66" s="86" customFormat="1" ht="39">
      <c r="A35" s="85">
        <f t="shared" si="8"/>
        <v>43582</v>
      </c>
      <c r="B35" s="75">
        <f t="shared" si="9"/>
        <v>43582</v>
      </c>
      <c r="C35" s="95" t="str">
        <f>VLOOKUP(WEEKDAY(B35,1),Cal_Base!$A$2:$B$8,2)&amp;【入力・印刷１月１頁】平成31年度!D29</f>
        <v xml:space="preserve">土 </v>
      </c>
      <c r="D35" s="48" t="str">
        <f>【入力・印刷１月１頁】平成31年度!G29</f>
        <v/>
      </c>
      <c r="E35" s="48" t="str">
        <f>【入力・印刷１月１頁】平成31年度!H29</f>
        <v/>
      </c>
      <c r="F35" s="49" t="str">
        <f>【入力・印刷１月１頁】平成31年度!I29</f>
        <v>ガード下花植え(仮)</v>
      </c>
      <c r="G35" s="75">
        <f t="shared" si="10"/>
        <v>43612</v>
      </c>
      <c r="H35" s="97" t="str">
        <f>VLOOKUP(WEEKDAY(G35,1),Cal_Base!$A$2:$B$8,2)&amp;【入力・印刷１月１頁】平成31年度!D59</f>
        <v xml:space="preserve">月 </v>
      </c>
      <c r="I35" s="48" t="str">
        <f>【入力・印刷１月１頁】平成31年度!G59</f>
        <v/>
      </c>
      <c r="J35" s="48" t="str">
        <f>【入力・印刷１月１頁】平成31年度!H59</f>
        <v/>
      </c>
      <c r="K35" s="74" t="str">
        <f>【入力・印刷１月１頁】平成31年度!I59</f>
        <v>新田小振替休日</v>
      </c>
      <c r="L35" s="75">
        <f t="shared" si="11"/>
        <v>43643</v>
      </c>
      <c r="M35" s="97" t="str">
        <f>VLOOKUP(WEEKDAY(L35,1),Cal_Base!$A$2:$B$8,2)&amp;【入力・印刷１月１頁】平成31年度!D90</f>
        <v xml:space="preserve">木 </v>
      </c>
      <c r="N35" s="48" t="str">
        <f>【入力・印刷１月１頁】平成31年度!G90</f>
        <v/>
      </c>
      <c r="O35" s="48" t="str">
        <f>【入力・印刷１月１頁】平成31年度!H90</f>
        <v/>
      </c>
      <c r="P35" s="74" t="str">
        <f>【入力・印刷１月１頁】平成31年度!I90</f>
        <v/>
      </c>
      <c r="Q35" s="75">
        <f t="shared" si="12"/>
        <v>43673</v>
      </c>
      <c r="R35" s="97" t="str">
        <f>VLOOKUP(WEEKDAY(Q35,1),Cal_Base!$A$2:$B$8,2)&amp;【入力・印刷１月１頁】平成31年度!D120</f>
        <v xml:space="preserve">土 </v>
      </c>
      <c r="S35" s="48" t="str">
        <f>【入力・印刷１月１頁】平成31年度!G120</f>
        <v/>
      </c>
      <c r="T35" s="48" t="str">
        <f>【入力・印刷１月１頁】平成31年度!H120</f>
        <v xml:space="preserve">新羽スポ推企画委員会
第22回新羽地区ミニキャンプ
</v>
      </c>
      <c r="U35" s="74" t="str">
        <f>【入力・印刷１月１頁】平成31年度!I120</f>
        <v/>
      </c>
      <c r="V35" s="75">
        <f t="shared" si="13"/>
        <v>43704</v>
      </c>
      <c r="W35" s="97" t="str">
        <f>VLOOKUP(WEEKDAY(V35,1),Cal_Base!$A$2:$B$8,2)&amp;【入力・印刷１月１頁】平成31年度!$D151</f>
        <v xml:space="preserve">火 </v>
      </c>
      <c r="X35" s="48" t="str">
        <f>【入力・印刷１月１頁】平成31年度!G151</f>
        <v/>
      </c>
      <c r="Y35" s="48" t="str">
        <f>【入力・印刷１月１頁】平成31年度!H151</f>
        <v/>
      </c>
      <c r="Z35" s="49" t="str">
        <f>【入力・印刷１月１頁】平成31年度!I151</f>
        <v xml:space="preserve">新羽小授業開始
新羽中授業開始
</v>
      </c>
      <c r="AA35" s="75">
        <f t="shared" si="14"/>
        <v>43735</v>
      </c>
      <c r="AB35" s="97" t="str">
        <f>VLOOKUP(WEEKDAY(AA35,1),Cal_Base!$A$2:$B$8,2)&amp;【入力・印刷１月１頁】平成31年度!$D182</f>
        <v xml:space="preserve">金 </v>
      </c>
      <c r="AC35" s="48" t="str">
        <f>【入力・印刷１月１頁】平成31年度!G182</f>
        <v/>
      </c>
      <c r="AD35" s="48" t="str">
        <f>【入力・印刷１月１頁】平成31年度!H182</f>
        <v/>
      </c>
      <c r="AE35" s="74" t="str">
        <f>【入力・印刷１月１頁】平成31年度!I182</f>
        <v xml:space="preserve">第二回新羽小中合同学校運営協議会(仮)
</v>
      </c>
      <c r="AF35" s="75">
        <f t="shared" si="15"/>
        <v>43765</v>
      </c>
      <c r="AG35" s="97" t="str">
        <f>VLOOKUP(WEEKDAY(AF35,1),Cal_Base!$A$2:$B$8,2)&amp;【入力・印刷１月１頁】平成31年度!$D212</f>
        <v xml:space="preserve">日 </v>
      </c>
      <c r="AH35" s="48" t="str">
        <f>【入力・印刷１月１頁】平成31年度!G212</f>
        <v>クリキタ役員会</v>
      </c>
      <c r="AI35" s="48" t="str">
        <f>【入力・印刷１月１頁】平成31年度!H212</f>
        <v xml:space="preserve">消防団ラグビー警備
マルナカ祭
</v>
      </c>
      <c r="AJ35" s="74" t="str">
        <f>【入力・印刷１月１頁】平成31年度!I212</f>
        <v/>
      </c>
      <c r="AK35" s="75">
        <f t="shared" si="16"/>
        <v>43796</v>
      </c>
      <c r="AL35" s="97" t="str">
        <f>VLOOKUP(WEEKDAY(AK35,1),Cal_Base!$A$2:$B$8,2)&amp;【入力・印刷１月１頁】平成31年度!$D243</f>
        <v xml:space="preserve">水 </v>
      </c>
      <c r="AM35" s="48" t="str">
        <f>【入力・印刷１月１頁】平成31年度!G243</f>
        <v/>
      </c>
      <c r="AN35" s="48" t="str">
        <f>【入力・印刷１月１頁】平成31年度!H243</f>
        <v/>
      </c>
      <c r="AO35" s="74" t="str">
        <f>【入力・印刷１月１頁】平成31年度!I243</f>
        <v>新羽の日</v>
      </c>
      <c r="AP35" s="75">
        <f t="shared" si="17"/>
        <v>43826</v>
      </c>
      <c r="AQ35" s="97" t="str">
        <f>VLOOKUP(WEEKDAY(AP35,1),Cal_Base!$A$2:$B$8,2)&amp;【入力・印刷１月１頁】平成31年度!$D273</f>
        <v xml:space="preserve">金 </v>
      </c>
      <c r="AR35" s="48" t="str">
        <f>【入力・印刷１月１頁】平成31年度!G273</f>
        <v/>
      </c>
      <c r="AS35" s="48" t="str">
        <f>【入力・印刷１月１頁】平成31年度!H273</f>
        <v/>
      </c>
      <c r="AT35" s="74" t="str">
        <f>【入力・印刷１月１頁】平成31年度!I273</f>
        <v xml:space="preserve">新羽小・中・新田小学校閉庁日
</v>
      </c>
      <c r="AU35" s="75">
        <f t="shared" si="18"/>
        <v>43857</v>
      </c>
      <c r="AV35" s="97" t="str">
        <f>VLOOKUP(WEEKDAY(AU35,1),Cal_Base!$A$2:$B$8,2)&amp;【入力・印刷１月１頁】平成31年度!$D304</f>
        <v xml:space="preserve">月 </v>
      </c>
      <c r="AW35" s="48" t="str">
        <f>【入力・印刷１月１頁】平成31年度!G304</f>
        <v/>
      </c>
      <c r="AX35" s="48" t="str">
        <f>【入力・印刷１月１頁】平成31年度!H304</f>
        <v/>
      </c>
      <c r="AY35" s="74" t="str">
        <f>【入力・印刷１月１頁】平成31年度!I304</f>
        <v/>
      </c>
      <c r="AZ35" s="75">
        <f t="shared" si="19"/>
        <v>43888</v>
      </c>
      <c r="BA35" s="97" t="str">
        <f>VLOOKUP(WEEKDAY(AZ35,1),Cal_Base!$A$2:$B$8,2)&amp;【入力・印刷１月１頁】平成31年度!$D335</f>
        <v xml:space="preserve">木 </v>
      </c>
      <c r="BB35" s="48" t="str">
        <f>【入力・印刷１月１頁】平成31年度!G335</f>
        <v/>
      </c>
      <c r="BC35" s="48" t="str">
        <f>【入力・印刷１月１頁】平成31年度!H335</f>
        <v/>
      </c>
      <c r="BD35" s="48" t="str">
        <f>【入力・印刷１月１頁】平成31年度!I335</f>
        <v/>
      </c>
      <c r="BE35" s="76">
        <f t="shared" si="20"/>
        <v>43917</v>
      </c>
      <c r="BF35" s="97" t="str">
        <f>VLOOKUP(WEEKDAY(BE35,1),Cal_Base!$A$2:$B$8,2)&amp;【入力・印刷１月１頁】平成31年度!$D364</f>
        <v xml:space="preserve">金 </v>
      </c>
      <c r="BG35" s="48" t="str">
        <f>【入力・印刷１月１頁】平成31年度!G364</f>
        <v/>
      </c>
      <c r="BH35" s="48" t="str">
        <f>【入力・印刷１月１頁】平成31年度!H364</f>
        <v/>
      </c>
      <c r="BI35" s="74" t="str">
        <f>【入力・印刷１月１頁】平成31年度!I364</f>
        <v/>
      </c>
    </row>
    <row r="36" spans="1:66" s="86" customFormat="1" ht="29.25">
      <c r="A36" s="85">
        <f t="shared" si="8"/>
        <v>43583</v>
      </c>
      <c r="B36" s="75">
        <f>B35+1</f>
        <v>43583</v>
      </c>
      <c r="C36" s="95" t="str">
        <f>VLOOKUP(WEEKDAY(B36,1),Cal_Base!$A$2:$B$8,2)&amp;【入力・印刷１月１頁】平成31年度!D30</f>
        <v xml:space="preserve">日 </v>
      </c>
      <c r="D36" s="48" t="str">
        <f>【入力・印刷１月１頁】平成31年度!G30</f>
        <v>クリキタ役員会</v>
      </c>
      <c r="E36" s="48" t="str">
        <f>【入力・印刷１月１頁】平成31年度!H30</f>
        <v/>
      </c>
      <c r="F36" s="49" t="str">
        <f>【入力・印刷１月１頁】平成31年度!I30</f>
        <v/>
      </c>
      <c r="G36" s="75">
        <f>G35+1</f>
        <v>43613</v>
      </c>
      <c r="H36" s="97" t="str">
        <f>VLOOKUP(WEEKDAY(G36,1),Cal_Base!$A$2:$B$8,2)&amp;【入力・印刷１月１頁】平成31年度!D60</f>
        <v xml:space="preserve">火 </v>
      </c>
      <c r="I36" s="48" t="str">
        <f>【入力・印刷１月１頁】平成31年度!G60</f>
        <v>新羽の日</v>
      </c>
      <c r="J36" s="48" t="str">
        <f>【入力・印刷１月１頁】平成31年度!H60</f>
        <v/>
      </c>
      <c r="K36" s="74" t="str">
        <f>【入力・印刷１月１頁】平成31年度!I60</f>
        <v>ダイニング28</v>
      </c>
      <c r="L36" s="75">
        <f>L35+1</f>
        <v>43644</v>
      </c>
      <c r="M36" s="97" t="str">
        <f>VLOOKUP(WEEKDAY(L36,1),Cal_Base!$A$2:$B$8,2)&amp;【入力・印刷１月１頁】平成31年度!D91</f>
        <v xml:space="preserve">金 </v>
      </c>
      <c r="N36" s="48" t="str">
        <f>【入力・印刷１月１頁】平成31年度!G91</f>
        <v>新羽の日</v>
      </c>
      <c r="O36" s="48" t="str">
        <f>【入力・印刷１月１頁】平成31年度!H91</f>
        <v/>
      </c>
      <c r="P36" s="74" t="str">
        <f>【入力・印刷１月１頁】平成31年度!I91</f>
        <v>ダイニング28</v>
      </c>
      <c r="Q36" s="75">
        <f>Q35+1</f>
        <v>43674</v>
      </c>
      <c r="R36" s="97" t="str">
        <f>VLOOKUP(WEEKDAY(Q36,1),Cal_Base!$A$2:$B$8,2)&amp;【入力・印刷１月１頁】平成31年度!D121</f>
        <v xml:space="preserve">日 </v>
      </c>
      <c r="S36" s="48" t="str">
        <f>【入力・印刷１月１頁】平成31年度!G121</f>
        <v xml:space="preserve">クリキタ役員会
</v>
      </c>
      <c r="T36" s="48" t="str">
        <f>【入力・印刷１月１頁】平成31年度!H121</f>
        <v xml:space="preserve">第22回新羽地区ミニキャンプ
</v>
      </c>
      <c r="U36" s="74" t="str">
        <f>【入力・印刷１月１頁】平成31年度!I121</f>
        <v>ダイニング28</v>
      </c>
      <c r="V36" s="75">
        <f>V35+1</f>
        <v>43705</v>
      </c>
      <c r="W36" s="97" t="str">
        <f>VLOOKUP(WEEKDAY(V36,1),Cal_Base!$A$2:$B$8,2)&amp;【入力・印刷１月１頁】平成31年度!$D152</f>
        <v xml:space="preserve">水 </v>
      </c>
      <c r="X36" s="48" t="str">
        <f>【入力・印刷１月１頁】平成31年度!G152</f>
        <v xml:space="preserve">アフリカ開発会議
</v>
      </c>
      <c r="Y36" s="48" t="str">
        <f>【入力・印刷１月１頁】平成31年度!H152</f>
        <v/>
      </c>
      <c r="Z36" s="49" t="str">
        <f>【入力・印刷１月１頁】平成31年度!I152</f>
        <v>ダイニング28</v>
      </c>
      <c r="AA36" s="75">
        <f>AA35+1</f>
        <v>43736</v>
      </c>
      <c r="AB36" s="97" t="str">
        <f>VLOOKUP(WEEKDAY(AA36,1),Cal_Base!$A$2:$B$8,2)&amp;【入力・印刷１月１頁】平成31年度!$D183</f>
        <v xml:space="preserve">土 </v>
      </c>
      <c r="AC36" s="48" t="str">
        <f>【入力・印刷１月１頁】平成31年度!G183</f>
        <v xml:space="preserve">連合町会長会議
</v>
      </c>
      <c r="AD36" s="48" t="str">
        <f>【入力・印刷１月１頁】平成31年度!H183</f>
        <v xml:space="preserve">新羽スポ推企画委員会
</v>
      </c>
      <c r="AE36" s="74" t="str">
        <f>【入力・印刷１月１頁】平成31年度!I183</f>
        <v>ダイニング28</v>
      </c>
      <c r="AF36" s="75">
        <f>AF35+1</f>
        <v>43766</v>
      </c>
      <c r="AG36" s="97" t="str">
        <f>VLOOKUP(WEEKDAY(AF36,1),Cal_Base!$A$2:$B$8,2)&amp;【入力・印刷１月１頁】平成31年度!$D213</f>
        <v xml:space="preserve">月 </v>
      </c>
      <c r="AH36" s="48" t="str">
        <f>【入力・印刷１月１頁】平成31年度!G213</f>
        <v>新羽の日</v>
      </c>
      <c r="AI36" s="48" t="str">
        <f>【入力・印刷１月１頁】平成31年度!H213</f>
        <v/>
      </c>
      <c r="AJ36" s="74" t="str">
        <f>【入力・印刷１月１頁】平成31年度!I213</f>
        <v xml:space="preserve">第三回新羽小中合同学校運営協議会(仮)
ダイニング28
</v>
      </c>
      <c r="AK36" s="75">
        <f>AK35+1</f>
        <v>43797</v>
      </c>
      <c r="AL36" s="97" t="str">
        <f>VLOOKUP(WEEKDAY(AK36,1),Cal_Base!$A$2:$B$8,2)&amp;【入力・印刷１月１頁】平成31年度!$D244</f>
        <v xml:space="preserve">木 </v>
      </c>
      <c r="AM36" s="48" t="str">
        <f>【入力・印刷１月１頁】平成31年度!G244</f>
        <v>新羽の日</v>
      </c>
      <c r="AN36" s="48" t="str">
        <f>【入力・印刷１月１頁】平成31年度!H244</f>
        <v/>
      </c>
      <c r="AO36" s="74" t="str">
        <f>【入力・印刷１月１頁】平成31年度!I244</f>
        <v>ダイニング28</v>
      </c>
      <c r="AP36" s="75">
        <f>AP35+1</f>
        <v>43827</v>
      </c>
      <c r="AQ36" s="97" t="str">
        <f>VLOOKUP(WEEKDAY(AP36,1),Cal_Base!$A$2:$B$8,2)&amp;【入力・印刷１月１頁】平成31年度!$D274</f>
        <v xml:space="preserve">土 </v>
      </c>
      <c r="AR36" s="48" t="str">
        <f>【入力・印刷１月１頁】平成31年度!G274</f>
        <v/>
      </c>
      <c r="AS36" s="48" t="str">
        <f>【入力・印刷１月１頁】平成31年度!H274</f>
        <v/>
      </c>
      <c r="AT36" s="74" t="str">
        <f>【入力・印刷１月１頁】平成31年度!I274</f>
        <v>ダイニング28</v>
      </c>
      <c r="AU36" s="75">
        <f>AU35+1</f>
        <v>43858</v>
      </c>
      <c r="AV36" s="97" t="str">
        <f>VLOOKUP(WEEKDAY(AU36,1),Cal_Base!$A$2:$B$8,2)&amp;【入力・印刷１月１頁】平成31年度!$D305</f>
        <v xml:space="preserve">火 </v>
      </c>
      <c r="AW36" s="48" t="str">
        <f>【入力・印刷１月１頁】平成31年度!G305</f>
        <v>新羽の日</v>
      </c>
      <c r="AX36" s="48" t="str">
        <f>【入力・印刷１月１頁】平成31年度!H305</f>
        <v/>
      </c>
      <c r="AY36" s="74" t="str">
        <f>【入力・印刷１月１頁】平成31年度!I305</f>
        <v>ダイニング28</v>
      </c>
      <c r="AZ36" s="75">
        <f t="shared" si="19"/>
        <v>43889</v>
      </c>
      <c r="BA36" s="97" t="str">
        <f>VLOOKUP(WEEKDAY(AZ36,1),Cal_Base!$A$2:$B$8,2)&amp;【入力・印刷１月１頁】平成31年度!$D336</f>
        <v xml:space="preserve">金 </v>
      </c>
      <c r="BB36" s="48" t="str">
        <f>【入力・印刷１月１頁】平成31年度!G336</f>
        <v>新羽の日</v>
      </c>
      <c r="BC36" s="48" t="str">
        <f>【入力・印刷１月１頁】平成31年度!H336</f>
        <v/>
      </c>
      <c r="BD36" s="48" t="str">
        <f>【入力・印刷１月１頁】平成31年度!I336</f>
        <v xml:space="preserve">新田小授業参観・懇談会
ダイニング28
</v>
      </c>
      <c r="BE36" s="76">
        <f>BE35+1</f>
        <v>43918</v>
      </c>
      <c r="BF36" s="97" t="str">
        <f>VLOOKUP(WEEKDAY(BE36,1),Cal_Base!$A$2:$B$8,2)&amp;【入力・印刷１月１頁】平成31年度!$D365</f>
        <v xml:space="preserve">土 </v>
      </c>
      <c r="BG36" s="48" t="str">
        <f>【入力・印刷１月１頁】平成31年度!G365</f>
        <v xml:space="preserve">連合町会長会議
</v>
      </c>
      <c r="BH36" s="48" t="str">
        <f>【入力・印刷１月１頁】平成31年度!H365</f>
        <v/>
      </c>
      <c r="BI36" s="74" t="str">
        <f>【入力・印刷１月１頁】平成31年度!I365</f>
        <v>ダイニング28</v>
      </c>
      <c r="BM36" s="87"/>
      <c r="BN36" s="87"/>
    </row>
    <row r="37" spans="1:66" s="86" customFormat="1" ht="29.25">
      <c r="A37" s="85">
        <f t="shared" si="8"/>
        <v>43584</v>
      </c>
      <c r="B37" s="75">
        <f>B36+1</f>
        <v>43584</v>
      </c>
      <c r="C37" s="95" t="str">
        <f>VLOOKUP(WEEKDAY(B37,1),Cal_Base!$A$2:$B$8,2)&amp;【入力・印刷１月１頁】平成31年度!D31</f>
        <v>月祝</v>
      </c>
      <c r="D37" s="48" t="str">
        <f>【入力・印刷１月１頁】平成31年度!G31</f>
        <v xml:space="preserve">昭和の日
</v>
      </c>
      <c r="E37" s="48" t="str">
        <f>【入力・印刷１月１頁】平成31年度!H31</f>
        <v/>
      </c>
      <c r="F37" s="49" t="str">
        <f>【入力・印刷１月１頁】平成31年度!I31</f>
        <v/>
      </c>
      <c r="G37" s="75">
        <f>G36+1</f>
        <v>43614</v>
      </c>
      <c r="H37" s="97" t="str">
        <f>VLOOKUP(WEEKDAY(G37,1),Cal_Base!$A$2:$B$8,2)&amp;【入力・印刷１月１頁】平成31年度!D61</f>
        <v xml:space="preserve">水 </v>
      </c>
      <c r="I37" s="48" t="str">
        <f>【入力・印刷１月１頁】平成31年度!G61</f>
        <v/>
      </c>
      <c r="J37" s="48" t="str">
        <f>【入力・印刷１月１頁】平成31年度!H61</f>
        <v>区青指実行委員会</v>
      </c>
      <c r="K37" s="74" t="str">
        <f>【入力・印刷１月１頁】平成31年度!I61</f>
        <v/>
      </c>
      <c r="L37" s="75">
        <f>L36+1</f>
        <v>43645</v>
      </c>
      <c r="M37" s="97" t="str">
        <f>VLOOKUP(WEEKDAY(L37,1),Cal_Base!$A$2:$B$8,2)&amp;【入力・印刷１月１頁】平成31年度!D92</f>
        <v xml:space="preserve">土 </v>
      </c>
      <c r="N37" s="48" t="str">
        <f>【入力・印刷１月１頁】平成31年度!G92</f>
        <v/>
      </c>
      <c r="O37" s="48" t="str">
        <f>【入力・印刷１月１頁】平成31年度!H92</f>
        <v/>
      </c>
      <c r="P37" s="74" t="str">
        <f>【入力・印刷１月１頁】平成31年度!I92</f>
        <v/>
      </c>
      <c r="Q37" s="75">
        <f>Q36+1</f>
        <v>43675</v>
      </c>
      <c r="R37" s="97" t="str">
        <f>VLOOKUP(WEEKDAY(Q37,1),Cal_Base!$A$2:$B$8,2)&amp;【入力・印刷１月１頁】平成31年度!D122</f>
        <v xml:space="preserve">月 </v>
      </c>
      <c r="S37" s="48" t="str">
        <f>【入力・印刷１月１頁】平成31年度!G122</f>
        <v/>
      </c>
      <c r="T37" s="48" t="str">
        <f>【入力・印刷１月１頁】平成31年度!H122</f>
        <v/>
      </c>
      <c r="U37" s="74" t="str">
        <f>【入力・印刷１月１頁】平成31年度!I122</f>
        <v/>
      </c>
      <c r="V37" s="75">
        <f>V36+1</f>
        <v>43706</v>
      </c>
      <c r="W37" s="97" t="str">
        <f>VLOOKUP(WEEKDAY(V37,1),Cal_Base!$A$2:$B$8,2)&amp;【入力・印刷１月１頁】平成31年度!$D153</f>
        <v xml:space="preserve">木 </v>
      </c>
      <c r="X37" s="48" t="str">
        <f>【入力・印刷１月１頁】平成31年度!G153</f>
        <v xml:space="preserve">アフリカ開発会議
</v>
      </c>
      <c r="Y37" s="48" t="str">
        <f>【入力・印刷１月１頁】平成31年度!H153</f>
        <v/>
      </c>
      <c r="Z37" s="49" t="str">
        <f>【入力・印刷１月１頁】平成31年度!I153</f>
        <v/>
      </c>
      <c r="AA37" s="75">
        <f>AA36+1</f>
        <v>43737</v>
      </c>
      <c r="AB37" s="97" t="str">
        <f>VLOOKUP(WEEKDAY(AA37,1),Cal_Base!$A$2:$B$8,2)&amp;【入力・印刷１月１頁】平成31年度!$D184</f>
        <v xml:space="preserve">日 </v>
      </c>
      <c r="AC37" s="48" t="str">
        <f>【入力・印刷１月１頁】平成31年度!G184</f>
        <v xml:space="preserve">新羽神輿渡御
</v>
      </c>
      <c r="AD37" s="48" t="str">
        <f>【入力・印刷１月１頁】平成31年度!H184</f>
        <v xml:space="preserve">第10回横浜市シーサイドトライアスロン大会
</v>
      </c>
      <c r="AE37" s="74" t="str">
        <f>【入力・印刷１月１頁】平成31年度!I184</f>
        <v>共生まつり</v>
      </c>
      <c r="AF37" s="75">
        <f>AF36+1</f>
        <v>43767</v>
      </c>
      <c r="AG37" s="97" t="str">
        <f>VLOOKUP(WEEKDAY(AF37,1),Cal_Base!$A$2:$B$8,2)&amp;【入力・印刷１月１頁】平成31年度!$D214</f>
        <v xml:space="preserve">火 </v>
      </c>
      <c r="AH37" s="48" t="str">
        <f>【入力・印刷１月１頁】平成31年度!G214</f>
        <v/>
      </c>
      <c r="AI37" s="48" t="str">
        <f>【入力・印刷１月１頁】平成31年度!H214</f>
        <v/>
      </c>
      <c r="AJ37" s="74" t="str">
        <f>【入力・印刷１月１頁】平成31年度!I214</f>
        <v/>
      </c>
      <c r="AK37" s="75">
        <f>AK36+1</f>
        <v>43798</v>
      </c>
      <c r="AL37" s="97" t="str">
        <f>VLOOKUP(WEEKDAY(AK37,1),Cal_Base!$A$2:$B$8,2)&amp;【入力・印刷１月１頁】平成31年度!$D245</f>
        <v xml:space="preserve">金 </v>
      </c>
      <c r="AM37" s="48" t="str">
        <f>【入力・印刷１月１頁】平成31年度!G245</f>
        <v/>
      </c>
      <c r="AN37" s="48" t="str">
        <f>【入力・印刷１月１頁】平成31年度!H245</f>
        <v/>
      </c>
      <c r="AO37" s="74" t="str">
        <f>【入力・印刷１月１頁】平成31年度!I245</f>
        <v/>
      </c>
      <c r="AP37" s="75">
        <f>AP36+1</f>
        <v>43828</v>
      </c>
      <c r="AQ37" s="97" t="str">
        <f>VLOOKUP(WEEKDAY(AP37,1),Cal_Base!$A$2:$B$8,2)&amp;【入力・印刷１月１頁】平成31年度!$D275</f>
        <v xml:space="preserve">日 </v>
      </c>
      <c r="AR37" s="48" t="str">
        <f>【入力・印刷１月１頁】平成31年度!G275</f>
        <v xml:space="preserve">クリキタ役員会
</v>
      </c>
      <c r="AS37" s="48" t="str">
        <f>【入力・印刷１月１頁】平成31年度!H275</f>
        <v/>
      </c>
      <c r="AT37" s="74" t="str">
        <f>【入力・印刷１月１頁】平成31年度!I275</f>
        <v>新羽CP休館</v>
      </c>
      <c r="AU37" s="75">
        <f>AU36+1</f>
        <v>43859</v>
      </c>
      <c r="AV37" s="97" t="str">
        <f>VLOOKUP(WEEKDAY(AU37,1),Cal_Base!$A$2:$B$8,2)&amp;【入力・印刷１月１頁】平成31年度!$D306</f>
        <v xml:space="preserve">水 </v>
      </c>
      <c r="AW37" s="48" t="str">
        <f>【入力・印刷１月１頁】平成31年度!G306</f>
        <v/>
      </c>
      <c r="AX37" s="48" t="str">
        <f>【入力・印刷１月１頁】平成31年度!H306</f>
        <v/>
      </c>
      <c r="AY37" s="74" t="str">
        <f>【入力・印刷１月１頁】平成31年度!I306</f>
        <v/>
      </c>
      <c r="AZ37" s="75">
        <f t="shared" si="19"/>
        <v>43890</v>
      </c>
      <c r="BA37" s="97" t="str">
        <f>VLOOKUP(WEEKDAY(AZ37,1),Cal_Base!$A$2:$B$8,2)&amp;【入力・印刷１月１頁】平成31年度!$D$337</f>
        <v xml:space="preserve">土 </v>
      </c>
      <c r="BB37" s="48" t="str">
        <f>【入力・印刷１月１頁】平成31年度!G337</f>
        <v/>
      </c>
      <c r="BC37" s="48" t="str">
        <f>【入力・印刷１月１頁】平成31年度!H337</f>
        <v/>
      </c>
      <c r="BD37" s="48" t="str">
        <f>【入力・印刷１月１頁】平成31年度!I337</f>
        <v/>
      </c>
      <c r="BE37" s="76">
        <f>BE36+1</f>
        <v>43919</v>
      </c>
      <c r="BF37" s="97" t="str">
        <f>VLOOKUP(WEEKDAY(BE37,1),Cal_Base!$A$2:$B$8,2)&amp;【入力・印刷１月１頁】平成31年度!$D366</f>
        <v xml:space="preserve">日 </v>
      </c>
      <c r="BG37" s="48" t="str">
        <f>【入力・印刷１月１頁】平成31年度!G366</f>
        <v xml:space="preserve">クリキタ役員会
</v>
      </c>
      <c r="BH37" s="48" t="str">
        <f>【入力・印刷１月１頁】平成31年度!H366</f>
        <v/>
      </c>
      <c r="BI37" s="74" t="str">
        <f>【入力・印刷１月１頁】平成31年度!I366</f>
        <v/>
      </c>
      <c r="BM37" s="88"/>
      <c r="BN37" s="88"/>
    </row>
    <row r="38" spans="1:66" s="86" customFormat="1" ht="29.25">
      <c r="A38" s="85">
        <f t="shared" si="8"/>
        <v>43585</v>
      </c>
      <c r="B38" s="72">
        <f>B37+1</f>
        <v>43585</v>
      </c>
      <c r="C38" s="95" t="str">
        <f>VLOOKUP(WEEKDAY(B38,1),Cal_Base!$A$2:$B$8,2)&amp;【入力・印刷１月１頁】平成31年度!D32</f>
        <v>火祝</v>
      </c>
      <c r="D38" s="48" t="str">
        <f>【入力・印刷１月１頁】平成31年度!G32</f>
        <v xml:space="preserve">国民の休日
天皇陛下退位
</v>
      </c>
      <c r="E38" s="48" t="str">
        <f>【入力・印刷１月１頁】平成31年度!H32</f>
        <v/>
      </c>
      <c r="F38" s="49" t="str">
        <f>【入力・印刷１月１頁】平成31年度!I32</f>
        <v/>
      </c>
      <c r="G38" s="75">
        <f>G37+1</f>
        <v>43615</v>
      </c>
      <c r="H38" s="97" t="str">
        <f>VLOOKUP(WEEKDAY(G38,1),Cal_Base!$A$2:$B$8,2)&amp;【入力・印刷１月１頁】平成31年度!D62</f>
        <v xml:space="preserve">木 </v>
      </c>
      <c r="I38" s="48" t="str">
        <f>【入力・印刷１月１頁】平成31年度!G62</f>
        <v/>
      </c>
      <c r="J38" s="48" t="str">
        <f>【入力・印刷１月１頁】平成31年度!H62</f>
        <v/>
      </c>
      <c r="K38" s="74" t="str">
        <f>【入力・印刷１月１頁】平成31年度!I62</f>
        <v>自然教室(新羽中)</v>
      </c>
      <c r="L38" s="75">
        <f t="shared" ref="L38" si="21">L37+1</f>
        <v>43646</v>
      </c>
      <c r="M38" s="97" t="str">
        <f>VLOOKUP(WEEKDAY(L38,1),Cal_Base!$A$2:$B$8,2)&amp;【入力・印刷１月１頁】平成31年度!D93</f>
        <v xml:space="preserve">日 </v>
      </c>
      <c r="N38" s="48" t="str">
        <f>【入力・印刷１月１頁】平成31年度!G93</f>
        <v/>
      </c>
      <c r="O38" s="48" t="str">
        <f>【入力・印刷１月１頁】平成31年度!H93</f>
        <v>相撲大会練習</v>
      </c>
      <c r="P38" s="74" t="str">
        <f>【入力・印刷１月１頁】平成31年度!I93</f>
        <v/>
      </c>
      <c r="Q38" s="75">
        <f>Q37+1</f>
        <v>43676</v>
      </c>
      <c r="R38" s="97" t="str">
        <f>VLOOKUP(WEEKDAY(Q38,1),Cal_Base!$A$2:$B$8,2)&amp;【入力・印刷１月１頁】平成31年度!D123</f>
        <v xml:space="preserve">火 </v>
      </c>
      <c r="S38" s="48" t="str">
        <f>【入力・印刷１月１頁】平成31年度!G123</f>
        <v/>
      </c>
      <c r="T38" s="48" t="str">
        <f>【入力・印刷１月１頁】平成31年度!H123</f>
        <v/>
      </c>
      <c r="U38" s="74" t="str">
        <f>【入力・印刷１月１頁】平成31年度!I123</f>
        <v/>
      </c>
      <c r="V38" s="75">
        <f>V37+1</f>
        <v>43707</v>
      </c>
      <c r="W38" s="97" t="str">
        <f>VLOOKUP(WEEKDAY(V38,1),Cal_Base!$A$2:$B$8,2)&amp;【入力・印刷１月１頁】平成31年度!$D154</f>
        <v xml:space="preserve">金 </v>
      </c>
      <c r="X38" s="48" t="str">
        <f>【入力・印刷１月１頁】平成31年度!G154</f>
        <v xml:space="preserve">アフリカ開発会議
</v>
      </c>
      <c r="Y38" s="48" t="str">
        <f>【入力・印刷１月１頁】平成31年度!H154</f>
        <v/>
      </c>
      <c r="Z38" s="49" t="str">
        <f>【入力・印刷１月１頁】平成31年度!I154</f>
        <v xml:space="preserve">新羽小総合防災訓練
</v>
      </c>
      <c r="AA38" s="75">
        <f t="shared" ref="AA38" si="22">AA37+1</f>
        <v>43738</v>
      </c>
      <c r="AB38" s="97" t="str">
        <f>VLOOKUP(WEEKDAY(AA38,1),Cal_Base!$A$2:$B$8,2)&amp;【入力・印刷１月１頁】平成31年度!$D185</f>
        <v xml:space="preserve">月 </v>
      </c>
      <c r="AC38" s="48" t="str">
        <f>【入力・印刷１月１頁】平成31年度!G185</f>
        <v/>
      </c>
      <c r="AD38" s="48" t="str">
        <f>【入力・印刷１月１頁】平成31年度!H185</f>
        <v/>
      </c>
      <c r="AE38" s="74" t="str">
        <f>【入力・印刷１月１頁】平成31年度!I185</f>
        <v/>
      </c>
      <c r="AF38" s="75">
        <f>AF37+1</f>
        <v>43768</v>
      </c>
      <c r="AG38" s="97" t="str">
        <f>VLOOKUP(WEEKDAY(AF38,1),Cal_Base!$A$2:$B$8,2)&amp;【入力・印刷１月１頁】平成31年度!$D215</f>
        <v xml:space="preserve">水 </v>
      </c>
      <c r="AH38" s="48" t="str">
        <f>【入力・印刷１月１頁】平成31年度!G215</f>
        <v/>
      </c>
      <c r="AI38" s="48" t="str">
        <f>【入力・印刷１月１頁】平成31年度!H215</f>
        <v>主任児童連絡会</v>
      </c>
      <c r="AJ38" s="74" t="str">
        <f>【入力・印刷１月１頁】平成31年度!I215</f>
        <v/>
      </c>
      <c r="AK38" s="75">
        <f t="shared" ref="AK38" si="23">AK37+1</f>
        <v>43799</v>
      </c>
      <c r="AL38" s="97" t="str">
        <f>VLOOKUP(WEEKDAY(AK38,1),Cal_Base!$A$2:$B$8,2)&amp;【入力・印刷１月１頁】平成31年度!$D246</f>
        <v xml:space="preserve">土 </v>
      </c>
      <c r="AM38" s="48" t="str">
        <f>【入力・印刷１月１頁】平成31年度!G246</f>
        <v/>
      </c>
      <c r="AN38" s="48" t="str">
        <f>【入力・印刷１月１頁】平成31年度!H246</f>
        <v/>
      </c>
      <c r="AO38" s="74" t="str">
        <f>【入力・印刷１月１頁】平成31年度!I246</f>
        <v>新羽小ＰＴＡ餅つき大会</v>
      </c>
      <c r="AP38" s="75">
        <f>AP37+1</f>
        <v>43829</v>
      </c>
      <c r="AQ38" s="97" t="str">
        <f>VLOOKUP(WEEKDAY(AP38,1),Cal_Base!$A$2:$B$8,2)&amp;【入力・印刷１月１頁】平成31年度!$D276</f>
        <v xml:space="preserve">月 </v>
      </c>
      <c r="AR38" s="48" t="str">
        <f>【入力・印刷１月１頁】平成31年度!G276</f>
        <v/>
      </c>
      <c r="AS38" s="48" t="str">
        <f>【入力・印刷１月１頁】平成31年度!H276</f>
        <v/>
      </c>
      <c r="AT38" s="74" t="str">
        <f>【入力・印刷１月１頁】平成31年度!I276</f>
        <v>新羽CP休館</v>
      </c>
      <c r="AU38" s="75">
        <f>AU37+1</f>
        <v>43860</v>
      </c>
      <c r="AV38" s="97" t="str">
        <f>VLOOKUP(WEEKDAY(AU38,1),Cal_Base!$A$2:$B$8,2)&amp;【入力・印刷１月１頁】平成31年度!$D307</f>
        <v xml:space="preserve">木 </v>
      </c>
      <c r="AW38" s="48" t="str">
        <f>【入力・印刷１月１頁】平成31年度!G307</f>
        <v/>
      </c>
      <c r="AX38" s="48" t="str">
        <f>【入力・印刷１月１頁】平成31年度!H307</f>
        <v/>
      </c>
      <c r="AY38" s="74" t="str">
        <f>【入力・印刷１月１頁】平成31年度!I307</f>
        <v/>
      </c>
      <c r="AZ38" s="75"/>
      <c r="BA38" s="97"/>
      <c r="BB38" s="48"/>
      <c r="BC38" s="48"/>
      <c r="BD38" s="48"/>
      <c r="BE38" s="76">
        <f>BE37+1</f>
        <v>43920</v>
      </c>
      <c r="BF38" s="97" t="str">
        <f>VLOOKUP(WEEKDAY(BE38,1),Cal_Base!$A$2:$B$8,2)&amp;【入力・印刷１月１頁】平成31年度!$D367</f>
        <v xml:space="preserve">月 </v>
      </c>
      <c r="BG38" s="48" t="str">
        <f>【入力・印刷１月１頁】平成31年度!G367</f>
        <v/>
      </c>
      <c r="BH38" s="48" t="str">
        <f>【入力・印刷１月１頁】平成31年度!H367</f>
        <v/>
      </c>
      <c r="BI38" s="74" t="str">
        <f>【入力・印刷１月１頁】平成31年度!I367</f>
        <v/>
      </c>
      <c r="BM38" s="88"/>
      <c r="BN38" s="88"/>
    </row>
    <row r="39" spans="1:66" s="86" customFormat="1" ht="29.25">
      <c r="A39" s="85">
        <f t="shared" si="8"/>
        <v>0</v>
      </c>
      <c r="B39" s="75"/>
      <c r="C39" s="95"/>
      <c r="D39" s="48"/>
      <c r="E39" s="48"/>
      <c r="F39" s="49"/>
      <c r="G39" s="75">
        <f>G38+1</f>
        <v>43616</v>
      </c>
      <c r="H39" s="97" t="str">
        <f>VLOOKUP(WEEKDAY(G39,1),Cal_Base!$A$2:$B$8,2)&amp;【入力・印刷１月１頁】平成31年度!D63</f>
        <v xml:space="preserve">金 </v>
      </c>
      <c r="I39" s="48" t="str">
        <f>【入力・印刷１月１頁】平成31年度!G63</f>
        <v/>
      </c>
      <c r="J39" s="48" t="str">
        <f>【入力・印刷１月１頁】平成31年度!H63</f>
        <v/>
      </c>
      <c r="K39" s="74" t="str">
        <f>【入力・印刷１月１頁】平成31年度!I63</f>
        <v>自然教室(新羽中)</v>
      </c>
      <c r="L39" s="75"/>
      <c r="M39" s="97"/>
      <c r="N39" s="48"/>
      <c r="O39" s="48"/>
      <c r="P39" s="74"/>
      <c r="Q39" s="75">
        <f>Q38+1</f>
        <v>43677</v>
      </c>
      <c r="R39" s="97" t="str">
        <f>VLOOKUP(WEEKDAY(Q39,1),Cal_Base!$A$2:$B$8,2)&amp;【入力・印刷１月１頁】平成31年度!D124</f>
        <v xml:space="preserve">水 </v>
      </c>
      <c r="S39" s="48" t="str">
        <f>【入力・印刷１月１頁】平成31年度!G124</f>
        <v/>
      </c>
      <c r="T39" s="48" t="str">
        <f>【入力・印刷１月１頁】平成31年度!H124</f>
        <v/>
      </c>
      <c r="U39" s="74" t="str">
        <f>【入力・印刷１月１頁】平成31年度!I124</f>
        <v/>
      </c>
      <c r="V39" s="75">
        <f>V38+1</f>
        <v>43708</v>
      </c>
      <c r="W39" s="97" t="str">
        <f>VLOOKUP(WEEKDAY(V39,1),Cal_Base!$A$2:$B$8,2)&amp;【入力・印刷１月１頁】平成31年度!$D155</f>
        <v xml:space="preserve">土 </v>
      </c>
      <c r="X39" s="48" t="str">
        <f>【入力・印刷１月１頁】平成31年度!G155</f>
        <v xml:space="preserve">第46回新羽地区健民祭全体会
</v>
      </c>
      <c r="Y39" s="48" t="str">
        <f>【入力・印刷１月１頁】平成31年度!H155</f>
        <v/>
      </c>
      <c r="Z39" s="49" t="str">
        <f>【入力・印刷１月１頁】平成31年度!I155</f>
        <v/>
      </c>
      <c r="AA39" s="75"/>
      <c r="AB39" s="97"/>
      <c r="AC39" s="48"/>
      <c r="AD39" s="48"/>
      <c r="AE39" s="74"/>
      <c r="AF39" s="75">
        <f>AF38+1</f>
        <v>43769</v>
      </c>
      <c r="AG39" s="97" t="str">
        <f>VLOOKUP(WEEKDAY(AF39,1),Cal_Base!$A$2:$B$8,2)&amp;【入力・印刷１月１頁】平成31年度!$D$216</f>
        <v xml:space="preserve">木 </v>
      </c>
      <c r="AH39" s="48" t="str">
        <f>【入力・印刷１月１頁】平成31年度!G216</f>
        <v xml:space="preserve">新羽役員会
大新羽音頭練習
</v>
      </c>
      <c r="AI39" s="48" t="str">
        <f>【入力・印刷１月１頁】平成31年度!H216</f>
        <v/>
      </c>
      <c r="AJ39" s="74" t="str">
        <f>【入力・印刷１月１頁】平成31年度!I216</f>
        <v>新羽小なかよし遠足</v>
      </c>
      <c r="AK39" s="75"/>
      <c r="AL39" s="97"/>
      <c r="AM39" s="48"/>
      <c r="AN39" s="48"/>
      <c r="AO39" s="74"/>
      <c r="AP39" s="75">
        <f>AP38+1</f>
        <v>43830</v>
      </c>
      <c r="AQ39" s="97" t="str">
        <f>VLOOKUP(WEEKDAY(AP39,1),Cal_Base!$A$2:$B$8,2)&amp;【入力・印刷１月１頁】平成31年度!$D$277</f>
        <v xml:space="preserve">火 </v>
      </c>
      <c r="AR39" s="48" t="str">
        <f>【入力・印刷１月１頁】平成31年度!G277</f>
        <v>年越し除夜の鐘(西方寺)</v>
      </c>
      <c r="AS39" s="48" t="str">
        <f>【入力・印刷１月１頁】平成31年度!H277</f>
        <v/>
      </c>
      <c r="AT39" s="74" t="str">
        <f>【入力・印刷１月１頁】平成31年度!I277</f>
        <v>新羽CP休館</v>
      </c>
      <c r="AU39" s="75">
        <f>AU38+1</f>
        <v>43861</v>
      </c>
      <c r="AV39" s="97" t="str">
        <f>VLOOKUP(WEEKDAY(AU39,1),Cal_Base!$A$2:$B$8,2)&amp;【入力・印刷１月１頁】平成31年度!$D$308</f>
        <v xml:space="preserve">金 </v>
      </c>
      <c r="AW39" s="48" t="str">
        <f>【入力・印刷１月１頁】平成31年度!G308</f>
        <v/>
      </c>
      <c r="AX39" s="48" t="str">
        <f>【入力・印刷１月１頁】平成31年度!H308</f>
        <v/>
      </c>
      <c r="AY39" s="74" t="str">
        <f>【入力・印刷１月１頁】平成31年度!I308</f>
        <v>第四回新羽小中合同学校運営協議会(仮)</v>
      </c>
      <c r="AZ39" s="75"/>
      <c r="BA39" s="97"/>
      <c r="BB39" s="48"/>
      <c r="BC39" s="48"/>
      <c r="BD39" s="48"/>
      <c r="BE39" s="76">
        <f>BE38+1</f>
        <v>43921</v>
      </c>
      <c r="BF39" s="97" t="str">
        <f>VLOOKUP(WEEKDAY(BE39,1),Cal_Base!$A$2:$B$8,2)&amp;【入力・印刷１月１頁】平成31年度!$D368</f>
        <v xml:space="preserve">火 </v>
      </c>
      <c r="BG39" s="48" t="str">
        <f>【入力・印刷１月１頁】平成31年度!G368</f>
        <v/>
      </c>
      <c r="BH39" s="48" t="str">
        <f>【入力・印刷１月１頁】平成31年度!H368</f>
        <v/>
      </c>
      <c r="BI39" s="74" t="str">
        <f>【入力・印刷１月１頁】平成31年度!I368</f>
        <v/>
      </c>
      <c r="BM39" s="88"/>
      <c r="BN39" s="88"/>
    </row>
    <row r="40" spans="1:66" s="84" customFormat="1" ht="11.25" thickBot="1">
      <c r="A40" s="83"/>
      <c r="B40" s="186">
        <f>B9</f>
        <v>43556</v>
      </c>
      <c r="C40" s="184"/>
      <c r="D40" s="184"/>
      <c r="E40" s="184"/>
      <c r="F40" s="184"/>
      <c r="G40" s="186">
        <f t="shared" ref="G40" si="24">G9</f>
        <v>43586</v>
      </c>
      <c r="H40" s="184"/>
      <c r="I40" s="184"/>
      <c r="J40" s="184"/>
      <c r="K40" s="185"/>
      <c r="L40" s="186">
        <f t="shared" ref="L40" si="25">L9</f>
        <v>43617</v>
      </c>
      <c r="M40" s="184"/>
      <c r="N40" s="184"/>
      <c r="O40" s="184"/>
      <c r="P40" s="185"/>
      <c r="Q40" s="186">
        <f t="shared" ref="Q40:AU40" si="26">Q9</f>
        <v>43647</v>
      </c>
      <c r="R40" s="184"/>
      <c r="S40" s="184"/>
      <c r="T40" s="184"/>
      <c r="U40" s="185"/>
      <c r="V40" s="183">
        <f t="shared" si="26"/>
        <v>43678</v>
      </c>
      <c r="W40" s="184"/>
      <c r="X40" s="184"/>
      <c r="Y40" s="184"/>
      <c r="Z40" s="184"/>
      <c r="AA40" s="186">
        <f t="shared" si="26"/>
        <v>43709</v>
      </c>
      <c r="AB40" s="184"/>
      <c r="AC40" s="184"/>
      <c r="AD40" s="184"/>
      <c r="AE40" s="185"/>
      <c r="AF40" s="186">
        <f t="shared" si="26"/>
        <v>43739</v>
      </c>
      <c r="AG40" s="184"/>
      <c r="AH40" s="184"/>
      <c r="AI40" s="184"/>
      <c r="AJ40" s="185"/>
      <c r="AK40" s="186">
        <f t="shared" si="26"/>
        <v>43770</v>
      </c>
      <c r="AL40" s="184"/>
      <c r="AM40" s="184"/>
      <c r="AN40" s="184"/>
      <c r="AO40" s="185"/>
      <c r="AP40" s="186">
        <f t="shared" si="26"/>
        <v>43800</v>
      </c>
      <c r="AQ40" s="184"/>
      <c r="AR40" s="184"/>
      <c r="AS40" s="184"/>
      <c r="AT40" s="185"/>
      <c r="AU40" s="186">
        <f t="shared" si="26"/>
        <v>43831</v>
      </c>
      <c r="AV40" s="184"/>
      <c r="AW40" s="184"/>
      <c r="AX40" s="184"/>
      <c r="AY40" s="185"/>
      <c r="AZ40" s="183">
        <f t="shared" ref="AZ40" si="27">AZ38</f>
        <v>0</v>
      </c>
      <c r="BA40" s="184"/>
      <c r="BB40" s="184"/>
      <c r="BC40" s="184"/>
      <c r="BD40" s="184"/>
      <c r="BE40" s="183">
        <f>BE9</f>
        <v>43891</v>
      </c>
      <c r="BF40" s="184"/>
      <c r="BG40" s="184"/>
      <c r="BH40" s="184"/>
      <c r="BI40" s="185"/>
      <c r="BM40" s="53"/>
      <c r="BN40" s="53"/>
    </row>
    <row r="41" spans="1:66">
      <c r="A41" s="71">
        <f t="shared" si="8"/>
        <v>0</v>
      </c>
    </row>
    <row r="42" spans="1:66">
      <c r="A42" s="71">
        <f t="shared" si="8"/>
        <v>0</v>
      </c>
    </row>
    <row r="43" spans="1:66">
      <c r="A43" s="71"/>
      <c r="B43" s="52">
        <v>11</v>
      </c>
      <c r="C43" s="52" t="s">
        <v>369</v>
      </c>
      <c r="G43" s="52">
        <v>11</v>
      </c>
      <c r="H43" s="52" t="s">
        <v>159</v>
      </c>
      <c r="L43" s="52">
        <v>11</v>
      </c>
      <c r="M43" s="52" t="s">
        <v>160</v>
      </c>
      <c r="Q43" s="52">
        <v>11</v>
      </c>
      <c r="R43" s="52" t="s">
        <v>158</v>
      </c>
      <c r="V43" s="52">
        <v>11</v>
      </c>
      <c r="W43" s="52" t="s">
        <v>160</v>
      </c>
      <c r="AA43" s="52">
        <v>11</v>
      </c>
      <c r="AB43" s="52" t="s">
        <v>161</v>
      </c>
      <c r="AF43" s="52">
        <v>11</v>
      </c>
      <c r="AG43" s="52" t="s">
        <v>161</v>
      </c>
      <c r="AK43" s="52">
        <v>11</v>
      </c>
      <c r="AL43" s="52" t="s">
        <v>160</v>
      </c>
      <c r="AP43" s="52">
        <v>11</v>
      </c>
      <c r="AQ43" s="52" t="s">
        <v>161</v>
      </c>
      <c r="AU43" s="52">
        <v>11</v>
      </c>
      <c r="AV43" s="52" t="s">
        <v>161</v>
      </c>
      <c r="AY43" s="77"/>
      <c r="AZ43" s="52">
        <v>11</v>
      </c>
      <c r="BA43" s="52" t="s">
        <v>161</v>
      </c>
      <c r="BE43" s="52">
        <v>11</v>
      </c>
      <c r="BF43" s="52" t="s">
        <v>158</v>
      </c>
    </row>
    <row r="44" spans="1:66" s="53" customFormat="1" ht="12">
      <c r="A44" s="83"/>
      <c r="B44" s="52">
        <v>11</v>
      </c>
      <c r="C44" s="52" t="s">
        <v>370</v>
      </c>
      <c r="D44" s="53" t="s">
        <v>416</v>
      </c>
      <c r="E44" s="53" t="s">
        <v>416</v>
      </c>
      <c r="F44" s="53" t="s">
        <v>346</v>
      </c>
      <c r="G44" s="52">
        <v>11</v>
      </c>
      <c r="H44" s="52" t="s">
        <v>370</v>
      </c>
      <c r="I44" s="53" t="s">
        <v>416</v>
      </c>
      <c r="J44" s="53" t="s">
        <v>416</v>
      </c>
      <c r="K44" s="53" t="s">
        <v>419</v>
      </c>
      <c r="L44" s="52">
        <v>11</v>
      </c>
      <c r="M44" s="52" t="s">
        <v>370</v>
      </c>
      <c r="N44" s="53" t="s">
        <v>416</v>
      </c>
      <c r="O44" s="53" t="s">
        <v>416</v>
      </c>
      <c r="P44" s="53" t="s">
        <v>419</v>
      </c>
      <c r="Q44" s="52">
        <v>11</v>
      </c>
      <c r="R44" s="52" t="s">
        <v>370</v>
      </c>
      <c r="S44" s="53" t="s">
        <v>416</v>
      </c>
      <c r="T44" s="53" t="s">
        <v>416</v>
      </c>
      <c r="U44" s="53" t="s">
        <v>419</v>
      </c>
      <c r="V44" s="52">
        <v>11</v>
      </c>
      <c r="W44" s="52" t="s">
        <v>370</v>
      </c>
      <c r="X44" s="53" t="s">
        <v>416</v>
      </c>
      <c r="Y44" s="53" t="s">
        <v>416</v>
      </c>
      <c r="Z44" s="53" t="s">
        <v>419</v>
      </c>
      <c r="AA44" s="52">
        <v>11</v>
      </c>
      <c r="AB44" s="52" t="s">
        <v>370</v>
      </c>
      <c r="AC44" s="53" t="s">
        <v>416</v>
      </c>
      <c r="AD44" s="53" t="s">
        <v>416</v>
      </c>
      <c r="AE44" s="53" t="s">
        <v>419</v>
      </c>
      <c r="AF44" s="52">
        <v>11</v>
      </c>
      <c r="AG44" s="52" t="s">
        <v>370</v>
      </c>
      <c r="AH44" s="53" t="s">
        <v>416</v>
      </c>
      <c r="AI44" s="53" t="s">
        <v>416</v>
      </c>
      <c r="AJ44" s="53" t="s">
        <v>419</v>
      </c>
      <c r="AK44" s="52">
        <v>11</v>
      </c>
      <c r="AL44" s="52" t="s">
        <v>370</v>
      </c>
      <c r="AM44" s="53" t="s">
        <v>416</v>
      </c>
      <c r="AN44" s="53" t="s">
        <v>416</v>
      </c>
      <c r="AO44" s="53" t="s">
        <v>419</v>
      </c>
      <c r="AP44" s="52">
        <v>11</v>
      </c>
      <c r="AQ44" s="52" t="s">
        <v>370</v>
      </c>
      <c r="AR44" s="53" t="s">
        <v>416</v>
      </c>
      <c r="AS44" s="53" t="s">
        <v>416</v>
      </c>
      <c r="AT44" s="53" t="s">
        <v>419</v>
      </c>
      <c r="AU44" s="52">
        <v>11</v>
      </c>
      <c r="AV44" s="52" t="s">
        <v>370</v>
      </c>
      <c r="AW44" s="53" t="s">
        <v>416</v>
      </c>
      <c r="AX44" s="53" t="s">
        <v>416</v>
      </c>
      <c r="AY44" s="53" t="s">
        <v>419</v>
      </c>
      <c r="AZ44" s="52">
        <v>11</v>
      </c>
      <c r="BA44" s="52" t="s">
        <v>370</v>
      </c>
      <c r="BB44" s="53" t="s">
        <v>416</v>
      </c>
      <c r="BC44" s="53" t="s">
        <v>416</v>
      </c>
      <c r="BD44" s="53" t="s">
        <v>419</v>
      </c>
      <c r="BE44" s="52">
        <v>11</v>
      </c>
      <c r="BF44" s="52" t="s">
        <v>370</v>
      </c>
      <c r="BG44" s="53" t="s">
        <v>416</v>
      </c>
      <c r="BH44" s="53" t="s">
        <v>416</v>
      </c>
      <c r="BI44" s="53" t="s">
        <v>419</v>
      </c>
    </row>
  </sheetData>
  <sheetProtection formatCells="0"/>
  <mergeCells count="25">
    <mergeCell ref="AF40:AJ40"/>
    <mergeCell ref="AK40:AO40"/>
    <mergeCell ref="AP40:AT40"/>
    <mergeCell ref="AU40:AY40"/>
    <mergeCell ref="B7:C7"/>
    <mergeCell ref="G40:K40"/>
    <mergeCell ref="L40:P40"/>
    <mergeCell ref="Q40:U40"/>
    <mergeCell ref="V40:Z40"/>
    <mergeCell ref="AZ40:BD40"/>
    <mergeCell ref="BE40:BI40"/>
    <mergeCell ref="B40:F40"/>
    <mergeCell ref="AZ6:BD6"/>
    <mergeCell ref="BE6:BI6"/>
    <mergeCell ref="B6:F6"/>
    <mergeCell ref="G6:K6"/>
    <mergeCell ref="L6:P6"/>
    <mergeCell ref="Q6:U6"/>
    <mergeCell ref="V6:Z6"/>
    <mergeCell ref="AA6:AE6"/>
    <mergeCell ref="AF6:AJ6"/>
    <mergeCell ref="AK6:AO6"/>
    <mergeCell ref="AP6:AT6"/>
    <mergeCell ref="AU6:AY6"/>
    <mergeCell ref="AA40:AE40"/>
  </mergeCells>
  <phoneticPr fontId="3"/>
  <conditionalFormatting sqref="AD27 T26 AI25 AS27 AX24 T11 AD12 AI10 AN14 D36:F39 D9:F9">
    <cfRule type="expression" dxfId="501" priority="1063" stopIfTrue="1">
      <formula>VLOOKUP($B9,#REF!,2)=$B9</formula>
    </cfRule>
  </conditionalFormatting>
  <conditionalFormatting sqref="S26:S37 S9:S24">
    <cfRule type="expression" dxfId="500" priority="1098" stopIfTrue="1">
      <formula>VLOOKUP($Q9,#REF!,2)=Q9</formula>
    </cfRule>
  </conditionalFormatting>
  <conditionalFormatting sqref="T27:T37 T12:T25 T9:T10">
    <cfRule type="expression" dxfId="499" priority="1102" stopIfTrue="1">
      <formula>VLOOKUP($Q9,#REF!,2)=Q9</formula>
    </cfRule>
  </conditionalFormatting>
  <conditionalFormatting sqref="S25 U9:U37">
    <cfRule type="expression" dxfId="498" priority="1108" stopIfTrue="1">
      <formula>VLOOKUP($Q9,#REF!,2)=O9</formula>
    </cfRule>
  </conditionalFormatting>
  <conditionalFormatting sqref="AM17:AM37 BG14:BG15 AM9:AM14 AR9:AR38 AW9:AW38 BB9:BB35 AC9:AC37 AH9:AH38 X9:X38">
    <cfRule type="expression" dxfId="497" priority="1112" stopIfTrue="1">
      <formula>VLOOKUP(V9,#REF!,2)=V9</formula>
    </cfRule>
  </conditionalFormatting>
  <conditionalFormatting sqref="BH30:BH38 AD13:AD26 AI11:AI24 AS28:AS38 AX25:AX38 AD28:AD37 AI26:AI38 AN15:AN37 BH11:BH28 Y9:Y38 AD9:AD11 AI9 AN9:AN13 AS9:AS26 AX9:AX23 BH9 BC9:BC35">
    <cfRule type="expression" dxfId="496" priority="1119" stopIfTrue="1">
      <formula>VLOOKUP(V9,#REF!,2)=V9</formula>
    </cfRule>
  </conditionalFormatting>
  <conditionalFormatting sqref="AM15:AM16 Z9:Z38 AE9:AE37 AJ9:AJ38 AY9:AY38 BI9:BI38 AO9:AO37 AT9:AT38 BD9:BD35">
    <cfRule type="expression" dxfId="495" priority="1133" stopIfTrue="1">
      <formula>VLOOKUP(V9,#REF!,2)=V9</formula>
    </cfRule>
  </conditionalFormatting>
  <conditionalFormatting sqref="BG16:BG38 BH10 BH29 BG9:BG13">
    <cfRule type="expression" dxfId="494" priority="1155" stopIfTrue="1">
      <formula>VLOOKUP($BE9,#REF!,2)=BE9</formula>
    </cfRule>
  </conditionalFormatting>
  <conditionalFormatting sqref="D10:F35">
    <cfRule type="expression" dxfId="493" priority="383" stopIfTrue="1">
      <formula>VLOOKUP($B10,#REF!,2)=$B10</formula>
    </cfRule>
  </conditionalFormatting>
  <conditionalFormatting sqref="X39">
    <cfRule type="expression" dxfId="492" priority="341" stopIfTrue="1">
      <formula>VLOOKUP(V39,#REF!,2)=V39</formula>
    </cfRule>
  </conditionalFormatting>
  <conditionalFormatting sqref="Y39">
    <cfRule type="expression" dxfId="491" priority="342" stopIfTrue="1">
      <formula>VLOOKUP(V39,#REF!,2)=V39</formula>
    </cfRule>
  </conditionalFormatting>
  <conditionalFormatting sqref="Z39">
    <cfRule type="expression" dxfId="490" priority="343" stopIfTrue="1">
      <formula>VLOOKUP(V39,#REF!,2)=V39</formula>
    </cfRule>
  </conditionalFormatting>
  <conditionalFormatting sqref="AC38:AC39">
    <cfRule type="expression" dxfId="489" priority="330" stopIfTrue="1">
      <formula>VLOOKUP(AA38,#REF!,2)=AA38</formula>
    </cfRule>
  </conditionalFormatting>
  <conditionalFormatting sqref="AD38:AD39">
    <cfRule type="expression" dxfId="488" priority="331" stopIfTrue="1">
      <formula>VLOOKUP(AA38,#REF!,2)=AA38</formula>
    </cfRule>
  </conditionalFormatting>
  <conditionalFormatting sqref="AE38:AE39">
    <cfRule type="expression" dxfId="487" priority="332" stopIfTrue="1">
      <formula>VLOOKUP(AA38,#REF!,2)=AA38</formula>
    </cfRule>
  </conditionalFormatting>
  <conditionalFormatting sqref="AH39">
    <cfRule type="expression" dxfId="486" priority="319" stopIfTrue="1">
      <formula>VLOOKUP(AF39,#REF!,2)=AF39</formula>
    </cfRule>
  </conditionalFormatting>
  <conditionalFormatting sqref="AI39">
    <cfRule type="expression" dxfId="485" priority="320" stopIfTrue="1">
      <formula>VLOOKUP(AF39,#REF!,2)=AF39</formula>
    </cfRule>
  </conditionalFormatting>
  <conditionalFormatting sqref="AJ39">
    <cfRule type="expression" dxfId="484" priority="321" stopIfTrue="1">
      <formula>VLOOKUP(AF39,#REF!,2)=AF39</formula>
    </cfRule>
  </conditionalFormatting>
  <conditionalFormatting sqref="AM38:AM39">
    <cfRule type="expression" dxfId="483" priority="308" stopIfTrue="1">
      <formula>VLOOKUP(AK38,#REF!,2)=AK38</formula>
    </cfRule>
  </conditionalFormatting>
  <conditionalFormatting sqref="AN38:AN39">
    <cfRule type="expression" dxfId="482" priority="309" stopIfTrue="1">
      <formula>VLOOKUP(AK38,#REF!,2)=AK38</formula>
    </cfRule>
  </conditionalFormatting>
  <conditionalFormatting sqref="AO38:AO39">
    <cfRule type="expression" dxfId="481" priority="310" stopIfTrue="1">
      <formula>VLOOKUP(AK38,#REF!,2)=AK38</formula>
    </cfRule>
  </conditionalFormatting>
  <conditionalFormatting sqref="AS39">
    <cfRule type="expression" dxfId="480" priority="298" stopIfTrue="1">
      <formula>VLOOKUP(AP39,#REF!,2)=AP39</formula>
    </cfRule>
  </conditionalFormatting>
  <conditionalFormatting sqref="AT39">
    <cfRule type="expression" dxfId="479" priority="299" stopIfTrue="1">
      <formula>VLOOKUP(AP39,#REF!,2)=AP39</formula>
    </cfRule>
  </conditionalFormatting>
  <conditionalFormatting sqref="BB36:BB39">
    <cfRule type="expression" dxfId="478" priority="286" stopIfTrue="1">
      <formula>VLOOKUP(AZ36,#REF!,2)=AZ36</formula>
    </cfRule>
  </conditionalFormatting>
  <conditionalFormatting sqref="BC36:BC39">
    <cfRule type="expression" dxfId="477" priority="287" stopIfTrue="1">
      <formula>VLOOKUP(AZ36,#REF!,2)=AZ36</formula>
    </cfRule>
  </conditionalFormatting>
  <conditionalFormatting sqref="BD36:BD39">
    <cfRule type="expression" dxfId="476" priority="288" stopIfTrue="1">
      <formula>VLOOKUP(AZ36,#REF!,2)=AZ36</formula>
    </cfRule>
  </conditionalFormatting>
  <conditionalFormatting sqref="AW39">
    <cfRule type="expression" dxfId="475" priority="275" stopIfTrue="1">
      <formula>VLOOKUP(AU39,#REF!,2)=AU39</formula>
    </cfRule>
  </conditionalFormatting>
  <conditionalFormatting sqref="AX39">
    <cfRule type="expression" dxfId="474" priority="276" stopIfTrue="1">
      <formula>VLOOKUP(AU39,#REF!,2)=AU39</formula>
    </cfRule>
  </conditionalFormatting>
  <conditionalFormatting sqref="AY39">
    <cfRule type="expression" dxfId="473" priority="277" stopIfTrue="1">
      <formula>VLOOKUP(AU39,#REF!,2)=AU39</formula>
    </cfRule>
  </conditionalFormatting>
  <conditionalFormatting sqref="BH39">
    <cfRule type="expression" dxfId="472" priority="264" stopIfTrue="1">
      <formula>VLOOKUP(BE39,#REF!,2)=BE39</formula>
    </cfRule>
  </conditionalFormatting>
  <conditionalFormatting sqref="BI39">
    <cfRule type="expression" dxfId="471" priority="265" stopIfTrue="1">
      <formula>VLOOKUP(BE39,#REF!,2)=BE39</formula>
    </cfRule>
  </conditionalFormatting>
  <conditionalFormatting sqref="BG39">
    <cfRule type="expression" dxfId="470" priority="266" stopIfTrue="1">
      <formula>VLOOKUP($BE39,#REF!,2)=BE39</formula>
    </cfRule>
  </conditionalFormatting>
  <conditionalFormatting sqref="I37:I39">
    <cfRule type="expression" dxfId="469" priority="252" stopIfTrue="1">
      <formula>VLOOKUP($G37,#REF!,2)=G37</formula>
    </cfRule>
  </conditionalFormatting>
  <conditionalFormatting sqref="J37:K39">
    <cfRule type="expression" dxfId="468" priority="249" stopIfTrue="1">
      <formula>VLOOKUP($G37,#REF!,2)=H37</formula>
    </cfRule>
  </conditionalFormatting>
  <conditionalFormatting sqref="J23">
    <cfRule type="expression" dxfId="467" priority="211" stopIfTrue="1">
      <formula>VLOOKUP($B23,#REF!,2)=$B23</formula>
    </cfRule>
  </conditionalFormatting>
  <conditionalFormatting sqref="I12:I21 I23:I34">
    <cfRule type="expression" dxfId="466" priority="212" stopIfTrue="1">
      <formula>VLOOKUP($Q12,#REF!,2)=G12</formula>
    </cfRule>
  </conditionalFormatting>
  <conditionalFormatting sqref="J24:J34 J9:J22">
    <cfRule type="expression" dxfId="465" priority="213" stopIfTrue="1">
      <formula>VLOOKUP($Q9,#REF!,2)=G9</formula>
    </cfRule>
  </conditionalFormatting>
  <conditionalFormatting sqref="I22 K9:K34">
    <cfRule type="expression" dxfId="464" priority="214" stopIfTrue="1">
      <formula>VLOOKUP($Q9,#REF!,2)=E9</formula>
    </cfRule>
  </conditionalFormatting>
  <conditionalFormatting sqref="I9:I11">
    <cfRule type="expression" dxfId="463" priority="194" stopIfTrue="1">
      <formula>VLOOKUP($Q9,#REF!,2)=G9</formula>
    </cfRule>
  </conditionalFormatting>
  <conditionalFormatting sqref="N39">
    <cfRule type="expression" dxfId="462" priority="187" stopIfTrue="1">
      <formula>VLOOKUP($G39,#REF!,2)=L39</formula>
    </cfRule>
  </conditionalFormatting>
  <conditionalFormatting sqref="O39:P39">
    <cfRule type="expression" dxfId="461" priority="184" stopIfTrue="1">
      <formula>VLOOKUP($G39,#REF!,2)=M39</formula>
    </cfRule>
  </conditionalFormatting>
  <conditionalFormatting sqref="N12:N21 N25:N34">
    <cfRule type="expression" dxfId="460" priority="179" stopIfTrue="1">
      <formula>VLOOKUP($Q12,#REF!,2)=L12</formula>
    </cfRule>
  </conditionalFormatting>
  <conditionalFormatting sqref="O25:O34 O9:O22">
    <cfRule type="expression" dxfId="459" priority="180" stopIfTrue="1">
      <formula>VLOOKUP($Q9,#REF!,2)=L9</formula>
    </cfRule>
  </conditionalFormatting>
  <conditionalFormatting sqref="N22 P25:P34 P9:P22">
    <cfRule type="expression" dxfId="458" priority="181" stopIfTrue="1">
      <formula>VLOOKUP($Q9,#REF!,2)=J9</formula>
    </cfRule>
  </conditionalFormatting>
  <conditionalFormatting sqref="N9:N11">
    <cfRule type="expression" dxfId="457" priority="161" stopIfTrue="1">
      <formula>VLOOKUP($Q9,#REF!,2)=L9</formula>
    </cfRule>
  </conditionalFormatting>
  <conditionalFormatting sqref="N23:N24">
    <cfRule type="expression" dxfId="456" priority="152" stopIfTrue="1">
      <formula>VLOOKUP($Q23,#REF!,2)=L23</formula>
    </cfRule>
  </conditionalFormatting>
  <conditionalFormatting sqref="O23:O24">
    <cfRule type="expression" dxfId="455" priority="153" stopIfTrue="1">
      <formula>VLOOKUP($Q23,#REF!,2)=L23</formula>
    </cfRule>
  </conditionalFormatting>
  <conditionalFormatting sqref="P23:P24">
    <cfRule type="expression" dxfId="454" priority="154" stopIfTrue="1">
      <formula>VLOOKUP($Q23,#REF!,2)=L23</formula>
    </cfRule>
  </conditionalFormatting>
  <conditionalFormatting sqref="N37:N38">
    <cfRule type="expression" dxfId="453" priority="143" stopIfTrue="1">
      <formula>VLOOKUP($Q37,#REF!,2)=L37</formula>
    </cfRule>
  </conditionalFormatting>
  <conditionalFormatting sqref="O37:O38">
    <cfRule type="expression" dxfId="452" priority="144" stopIfTrue="1">
      <formula>VLOOKUP($Q37,#REF!,2)=L37</formula>
    </cfRule>
  </conditionalFormatting>
  <conditionalFormatting sqref="P37:P38">
    <cfRule type="expression" dxfId="451" priority="145" stopIfTrue="1">
      <formula>VLOOKUP($Q37,#REF!,2)=L37</formula>
    </cfRule>
  </conditionalFormatting>
  <conditionalFormatting sqref="AR39">
    <cfRule type="expression" dxfId="450" priority="3" stopIfTrue="1">
      <formula>VLOOKUP(AP39,#REF!,2)=AP39</formula>
    </cfRule>
  </conditionalFormatting>
  <dataValidations disablePrompts="1" count="1">
    <dataValidation type="list" allowBlank="1" showInputMessage="1" showErrorMessage="1" sqref="F1">
      <formula1>"日,月,火,水,木,金,土"</formula1>
    </dataValidation>
  </dataValidations>
  <printOptions horizontalCentered="1"/>
  <pageMargins left="0.19685039370078741" right="0.19685039370078741" top="0.59055118110236227" bottom="0.19685039370078741" header="0" footer="0"/>
  <pageSetup paperSize="9" scale="65" fitToWidth="4" orientation="portrait" horizontalDpi="300" verticalDpi="300" r:id="rId1"/>
  <headerFooter alignWithMargins="0"/>
  <colBreaks count="3" manualBreakCount="3">
    <brk id="16" max="1048575" man="1"/>
    <brk id="31" max="1048575" man="1"/>
    <brk id="46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06" stopIfTrue="1" id="{70367F0F-8951-4290-AA3B-345A76AF5795}">
            <xm:f>VLOOKUP(WEEKDAY(G9,1),Cal_Base!$A$2:$B$8,2)="日"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07" stopIfTrue="1" id="{891403EB-F4FF-49C5-832F-DC41E8EC61E4}">
            <xm:f>VLOOKUP(WEEKDAY(G9,1),Cal_Base!$A$2:$B$8,2)="土"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S26:S38 AM17:AM37 BG14:BG15 S9:S24 AM9:AM14 AR9:AR38 AW9:AW38 BB9:BB35 AC9:AC37 AH9:AH38 X9:X38 I9:I11 N9:N11</xm:sqref>
        </x14:conditionalFormatting>
        <x14:conditionalFormatting xmlns:xm="http://schemas.microsoft.com/office/excel/2006/main">
          <x14:cfRule type="expression" priority="926" stopIfTrue="1" id="{6E8CC24D-7FDD-4DA0-85A2-4694E73442A6}">
            <xm:f>VLOOKUP(WEEKDAY(G9,1),Cal_Base!$A$2:$B$8,2)="日"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27" stopIfTrue="1" id="{89FC2E7B-657E-4300-A7DE-D6ED811A9801}">
            <xm:f>VLOOKUP(WEEKDAY(G9,1),Cal_Base!$A$2:$B$8,2)="土"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BH30:BH38 T27:T38 T12:T25 AD13:AD26 AI11:AI24 AS28:AS38 AX25:AX38 AD28:AD37 AI26:AI38 AN15:AN37 BH11:BH28 T9:T10 Y9:Y38 AD9:AD11 AI9 AN9:AN13 AS9:AS26 AX9:AX23 BH9 BC9:BC35 J9:J11 O9:O11</xm:sqref>
        </x14:conditionalFormatting>
        <x14:conditionalFormatting xmlns:xm="http://schemas.microsoft.com/office/excel/2006/main">
          <x14:cfRule type="expression" priority="966" stopIfTrue="1" id="{1FE5AC38-623C-4279-B2ED-F19E3BA3934E}">
            <xm:f>VLOOKUP(WEEKDAY(B9,1),Cal_Base!$A$2:$B$8,2)="日"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67" stopIfTrue="1" id="{4F9546A2-A5DE-4D54-8A15-4C410A5037BB}">
            <xm:f>VLOOKUP(WEEKDAY(B9,1),Cal_Base!$A$2:$B$8,2)="土"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S25 AM15:AM16 F36:F39 U9:U38 Z9:Z38 AE9:AE37 AJ9:AJ38 AY9:AY38 BI9:BI38 AO9:AO37 AT9:AT38 BD9:BD35 F9 K9:K11 P9:P11</xm:sqref>
        </x14:conditionalFormatting>
        <x14:conditionalFormatting xmlns:xm="http://schemas.microsoft.com/office/excel/2006/main">
          <x14:cfRule type="expression" priority="980" stopIfTrue="1" id="{09E252B0-5886-46AF-8192-2F9562C811F7}">
            <xm:f>VLOOKUP(WEEKDAY($B9,1),Cal_Base!$A$2:$B$8,2)="日"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81" stopIfTrue="1" id="{A17D5A19-6FEE-4A93-A8D0-EDE13CAA8355}">
            <xm:f>VLOOKUP(WEEKDAY($B9,1),Cal_Base!$A$2:$B$8,2)="土"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AD27 T26 AI25 AS27 AX24 T11 AD12 AI10 AN14 D36:F39 D9:F9</xm:sqref>
        </x14:conditionalFormatting>
        <x14:conditionalFormatting xmlns:xm="http://schemas.microsoft.com/office/excel/2006/main">
          <x14:cfRule type="expression" priority="1061" stopIfTrue="1" id="{53D868E6-5816-4A58-B115-3F9F8FA0D121}">
            <xm:f>VLOOKUP(WEEKDAY($BE9,1),Cal_Base!$A$2:$B$8,2)="日"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62" stopIfTrue="1" id="{D0484D40-2ECF-42CC-9E56-EEF4D8CDB1E1}">
            <xm:f>VLOOKUP(WEEKDAY($BE9,1),Cal_Base!$A$2:$B$8,2)="土"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BG16:BG38 BH10 BH29 BG9:BG13</xm:sqref>
        </x14:conditionalFormatting>
        <x14:conditionalFormatting xmlns:xm="http://schemas.microsoft.com/office/excel/2006/main">
          <x14:cfRule type="expression" priority="379" stopIfTrue="1" id="{AED27DFA-18D0-42C9-BB91-B72FA0E65DBB}">
            <xm:f>VLOOKUP(WEEKDAY(B10,1),Cal_Base!$A$2:$B$8,2)="日"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80" stopIfTrue="1" id="{256C126F-EF6E-4924-986E-C9447C4382DE}">
            <xm:f>VLOOKUP(WEEKDAY(B10,1),Cal_Base!$A$2:$B$8,2)="土"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F10:F35</xm:sqref>
        </x14:conditionalFormatting>
        <x14:conditionalFormatting xmlns:xm="http://schemas.microsoft.com/office/excel/2006/main">
          <x14:cfRule type="expression" priority="381" stopIfTrue="1" id="{CA60A640-9A0A-40BB-93B8-490E54BACFB5}">
            <xm:f>VLOOKUP(WEEKDAY($B10,1),Cal_Base!$A$2:$B$8,2)="日"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82" stopIfTrue="1" id="{665FBCD7-1E1E-40E0-86F7-1313A903CE1A}">
            <xm:f>VLOOKUP(WEEKDAY($B10,1),Cal_Base!$A$2:$B$8,2)="土"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D10:F35</xm:sqref>
        </x14:conditionalFormatting>
        <x14:conditionalFormatting xmlns:xm="http://schemas.microsoft.com/office/excel/2006/main">
          <x14:cfRule type="expression" priority="346" stopIfTrue="1" id="{A1E2A0C8-005D-4CFC-BB00-48F9847CA480}">
            <xm:f>VLOOKUP(WEEKDAY(Q39,1),Cal_Base!$A$2:$B$8,2)="日"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47" stopIfTrue="1" id="{56FAEAA7-80D7-4194-9E9C-138BF5DB22CE}">
            <xm:f>VLOOKUP(WEEKDAY(Q39,1),Cal_Base!$A$2:$B$8,2)="土"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S39</xm:sqref>
        </x14:conditionalFormatting>
        <x14:conditionalFormatting xmlns:xm="http://schemas.microsoft.com/office/excel/2006/main">
          <x14:cfRule type="expression" priority="348" stopIfTrue="1" id="{DE13D29A-DFAF-43BD-9183-5DB6D7748018}">
            <xm:f>VLOOKUP(WEEKDAY(Q39,1),Cal_Base!$A$2:$B$8,2)="日"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49" stopIfTrue="1" id="{F9E9A4BD-2939-4F47-A086-785809A060DE}">
            <xm:f>VLOOKUP(WEEKDAY(Q39,1),Cal_Base!$A$2:$B$8,2)="土"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T39</xm:sqref>
        </x14:conditionalFormatting>
        <x14:conditionalFormatting xmlns:xm="http://schemas.microsoft.com/office/excel/2006/main">
          <x14:cfRule type="expression" priority="350" stopIfTrue="1" id="{F51A01C1-7B31-4884-B5D6-99542346B458}">
            <xm:f>VLOOKUP(WEEKDAY(Q39,1),Cal_Base!$A$2:$B$8,2)="日"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51" stopIfTrue="1" id="{F8E880D7-CC9F-4712-BFB7-E23537847C20}">
            <xm:f>VLOOKUP(WEEKDAY(Q39,1),Cal_Base!$A$2:$B$8,2)="土"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U39</xm:sqref>
        </x14:conditionalFormatting>
        <x14:conditionalFormatting xmlns:xm="http://schemas.microsoft.com/office/excel/2006/main">
          <x14:cfRule type="expression" priority="335" stopIfTrue="1" id="{C998ACAA-238A-4F0B-A24C-2FD020A23C6C}">
            <xm:f>VLOOKUP(WEEKDAY(V39,1),Cal_Base!$A$2:$B$8,2)="日"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6" stopIfTrue="1" id="{BD903FD4-6994-4442-9597-D857198B7404}">
            <xm:f>VLOOKUP(WEEKDAY(V39,1),Cal_Base!$A$2:$B$8,2)="土"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X39</xm:sqref>
        </x14:conditionalFormatting>
        <x14:conditionalFormatting xmlns:xm="http://schemas.microsoft.com/office/excel/2006/main">
          <x14:cfRule type="expression" priority="337" stopIfTrue="1" id="{D3FF12E5-1934-4A78-98A3-B7C1DA78B4B5}">
            <xm:f>VLOOKUP(WEEKDAY(V39,1),Cal_Base!$A$2:$B$8,2)="日"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8" stopIfTrue="1" id="{5CF468FD-9955-484D-BEFC-9ABC50CED1A9}">
            <xm:f>VLOOKUP(WEEKDAY(V39,1),Cal_Base!$A$2:$B$8,2)="土"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Y39</xm:sqref>
        </x14:conditionalFormatting>
        <x14:conditionalFormatting xmlns:xm="http://schemas.microsoft.com/office/excel/2006/main">
          <x14:cfRule type="expression" priority="339" stopIfTrue="1" id="{D67B1C17-A109-4A60-8241-2390A81EC384}">
            <xm:f>VLOOKUP(WEEKDAY(V39,1),Cal_Base!$A$2:$B$8,2)="日"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40" stopIfTrue="1" id="{D277B322-FF40-4A94-97F6-EBC3585553F6}">
            <xm:f>VLOOKUP(WEEKDAY(V39,1),Cal_Base!$A$2:$B$8,2)="土"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Z39</xm:sqref>
        </x14:conditionalFormatting>
        <x14:conditionalFormatting xmlns:xm="http://schemas.microsoft.com/office/excel/2006/main">
          <x14:cfRule type="expression" priority="324" stopIfTrue="1" id="{6D895718-508E-4118-82E5-D1F5F3FEC237}">
            <xm:f>VLOOKUP(WEEKDAY(AA38,1),Cal_Base!$A$2:$B$8,2)="日"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25" stopIfTrue="1" id="{E2454C76-B406-4E5F-B31E-608BF47FD049}">
            <xm:f>VLOOKUP(WEEKDAY(AA38,1),Cal_Base!$A$2:$B$8,2)="土"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AC38:AC39</xm:sqref>
        </x14:conditionalFormatting>
        <x14:conditionalFormatting xmlns:xm="http://schemas.microsoft.com/office/excel/2006/main">
          <x14:cfRule type="expression" priority="326" stopIfTrue="1" id="{0ADC4DDB-C590-4CA2-A423-A0AEC6AF9F5E}">
            <xm:f>VLOOKUP(WEEKDAY(AA38,1),Cal_Base!$A$2:$B$8,2)="日"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27" stopIfTrue="1" id="{023EEAEB-FED2-4FF1-8A22-29DA8D91A5E6}">
            <xm:f>VLOOKUP(WEEKDAY(AA38,1),Cal_Base!$A$2:$B$8,2)="土"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AD38:AD39</xm:sqref>
        </x14:conditionalFormatting>
        <x14:conditionalFormatting xmlns:xm="http://schemas.microsoft.com/office/excel/2006/main">
          <x14:cfRule type="expression" priority="328" stopIfTrue="1" id="{4B0B33C8-D1B5-4DC1-B688-8498BC2BE73D}">
            <xm:f>VLOOKUP(WEEKDAY(AA38,1),Cal_Base!$A$2:$B$8,2)="日"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29" stopIfTrue="1" id="{6FF3B2F0-B2B0-4810-BCE0-138D2B6934AF}">
            <xm:f>VLOOKUP(WEEKDAY(AA38,1),Cal_Base!$A$2:$B$8,2)="土"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AE38:AE39</xm:sqref>
        </x14:conditionalFormatting>
        <x14:conditionalFormatting xmlns:xm="http://schemas.microsoft.com/office/excel/2006/main">
          <x14:cfRule type="expression" priority="313" stopIfTrue="1" id="{1924727C-C4F9-444C-86AA-D09D83F57785}">
            <xm:f>VLOOKUP(WEEKDAY(AF39,1),Cal_Base!$A$2:$B$8,2)="日"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4" stopIfTrue="1" id="{08F4A0AB-A63A-4F68-88DE-5AA7ED963FC9}">
            <xm:f>VLOOKUP(WEEKDAY(AF39,1),Cal_Base!$A$2:$B$8,2)="土"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AH39</xm:sqref>
        </x14:conditionalFormatting>
        <x14:conditionalFormatting xmlns:xm="http://schemas.microsoft.com/office/excel/2006/main">
          <x14:cfRule type="expression" priority="315" stopIfTrue="1" id="{AE4ECD5C-05F4-4D9A-A137-F1036FF0E0B9}">
            <xm:f>VLOOKUP(WEEKDAY(AF39,1),Cal_Base!$A$2:$B$8,2)="日"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6" stopIfTrue="1" id="{69726F83-5F93-47DF-AC5D-7F68D8FA30D7}">
            <xm:f>VLOOKUP(WEEKDAY(AF39,1),Cal_Base!$A$2:$B$8,2)="土"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AI39</xm:sqref>
        </x14:conditionalFormatting>
        <x14:conditionalFormatting xmlns:xm="http://schemas.microsoft.com/office/excel/2006/main">
          <x14:cfRule type="expression" priority="317" stopIfTrue="1" id="{50802536-7001-4D7B-AB35-6520E6F9C601}">
            <xm:f>VLOOKUP(WEEKDAY(AF39,1),Cal_Base!$A$2:$B$8,2)="日"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8" stopIfTrue="1" id="{64DE2B5B-D3F1-4C45-B1C7-2E462DA21254}">
            <xm:f>VLOOKUP(WEEKDAY(AF39,1),Cal_Base!$A$2:$B$8,2)="土"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AJ39</xm:sqref>
        </x14:conditionalFormatting>
        <x14:conditionalFormatting xmlns:xm="http://schemas.microsoft.com/office/excel/2006/main">
          <x14:cfRule type="expression" priority="302" stopIfTrue="1" id="{976D66C1-A510-48A5-A791-DE2F301384E7}">
            <xm:f>VLOOKUP(WEEKDAY(AK38,1),Cal_Base!$A$2:$B$8,2)="日"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03" stopIfTrue="1" id="{586500AF-F04E-4348-8BCF-FD6C3BCFDA45}">
            <xm:f>VLOOKUP(WEEKDAY(AK38,1),Cal_Base!$A$2:$B$8,2)="土"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AM38:AM39</xm:sqref>
        </x14:conditionalFormatting>
        <x14:conditionalFormatting xmlns:xm="http://schemas.microsoft.com/office/excel/2006/main">
          <x14:cfRule type="expression" priority="304" stopIfTrue="1" id="{6E7CA6B5-A904-447C-860D-AB2F3790AFED}">
            <xm:f>VLOOKUP(WEEKDAY(AK38,1),Cal_Base!$A$2:$B$8,2)="日"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05" stopIfTrue="1" id="{5BBF835F-6F4F-4364-873B-252CACF339FE}">
            <xm:f>VLOOKUP(WEEKDAY(AK38,1),Cal_Base!$A$2:$B$8,2)="土"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AN38:AN39</xm:sqref>
        </x14:conditionalFormatting>
        <x14:conditionalFormatting xmlns:xm="http://schemas.microsoft.com/office/excel/2006/main">
          <x14:cfRule type="expression" priority="306" stopIfTrue="1" id="{65F2A630-283F-43D3-9930-8C3E3AE0577F}">
            <xm:f>VLOOKUP(WEEKDAY(AK38,1),Cal_Base!$A$2:$B$8,2)="日"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07" stopIfTrue="1" id="{E772A591-14D5-4008-9922-6AB3CEB96580}">
            <xm:f>VLOOKUP(WEEKDAY(AK38,1),Cal_Base!$A$2:$B$8,2)="土"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AO38:AO39</xm:sqref>
        </x14:conditionalFormatting>
        <x14:conditionalFormatting xmlns:xm="http://schemas.microsoft.com/office/excel/2006/main">
          <x14:cfRule type="expression" priority="293" stopIfTrue="1" id="{9A4D506F-2773-4D0A-BC16-A8B3E7E4119A}">
            <xm:f>VLOOKUP(WEEKDAY(AP39,1),Cal_Base!$A$2:$B$8,2)="日"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94" stopIfTrue="1" id="{903851DD-D497-4CAF-A684-47BFE62B2A4E}">
            <xm:f>VLOOKUP(WEEKDAY(AP39,1),Cal_Base!$A$2:$B$8,2)="土"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AS39</xm:sqref>
        </x14:conditionalFormatting>
        <x14:conditionalFormatting xmlns:xm="http://schemas.microsoft.com/office/excel/2006/main">
          <x14:cfRule type="expression" priority="295" stopIfTrue="1" id="{538F4C39-C56E-434D-A49B-60E7B38CC3F2}">
            <xm:f>VLOOKUP(WEEKDAY(AP39,1),Cal_Base!$A$2:$B$8,2)="日"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96" stopIfTrue="1" id="{7D69DC0D-B378-41DA-9B2A-188AB08A02D4}">
            <xm:f>VLOOKUP(WEEKDAY(AP39,1),Cal_Base!$A$2:$B$8,2)="土"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AT39</xm:sqref>
        </x14:conditionalFormatting>
        <x14:conditionalFormatting xmlns:xm="http://schemas.microsoft.com/office/excel/2006/main">
          <x14:cfRule type="expression" priority="280" stopIfTrue="1" id="{DFA7A0D2-7583-4C72-B478-9A45478D62F9}">
            <xm:f>VLOOKUP(WEEKDAY(AZ36,1),Cal_Base!$A$2:$B$8,2)="日"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1" stopIfTrue="1" id="{DB61B5CE-8021-491B-A4A0-F7F9654E315A}">
            <xm:f>VLOOKUP(WEEKDAY(AZ36,1),Cal_Base!$A$2:$B$8,2)="土"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BB36:BB39</xm:sqref>
        </x14:conditionalFormatting>
        <x14:conditionalFormatting xmlns:xm="http://schemas.microsoft.com/office/excel/2006/main">
          <x14:cfRule type="expression" priority="282" stopIfTrue="1" id="{E7AF5DB7-2883-4059-B601-E625E815A365}">
            <xm:f>VLOOKUP(WEEKDAY(AZ36,1),Cal_Base!$A$2:$B$8,2)="日"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3" stopIfTrue="1" id="{1B4E4F25-B64F-4EAB-8BB4-A865DB8643B4}">
            <xm:f>VLOOKUP(WEEKDAY(AZ36,1),Cal_Base!$A$2:$B$8,2)="土"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BC36:BC39</xm:sqref>
        </x14:conditionalFormatting>
        <x14:conditionalFormatting xmlns:xm="http://schemas.microsoft.com/office/excel/2006/main">
          <x14:cfRule type="expression" priority="284" stopIfTrue="1" id="{35E093F1-B9A9-424E-8809-F7AFD5510220}">
            <xm:f>VLOOKUP(WEEKDAY(AZ36,1),Cal_Base!$A$2:$B$8,2)="日"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5" stopIfTrue="1" id="{D5EF99A2-7CDB-4D4A-B891-ACFCF77560DF}">
            <xm:f>VLOOKUP(WEEKDAY(AZ36,1),Cal_Base!$A$2:$B$8,2)="土"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BD36:BD39</xm:sqref>
        </x14:conditionalFormatting>
        <x14:conditionalFormatting xmlns:xm="http://schemas.microsoft.com/office/excel/2006/main">
          <x14:cfRule type="expression" priority="269" stopIfTrue="1" id="{59770C16-8CD5-4700-A655-AFBC2735F9B9}">
            <xm:f>VLOOKUP(WEEKDAY(AU39,1),Cal_Base!$A$2:$B$8,2)="日"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70" stopIfTrue="1" id="{9E0668ED-4033-4512-9347-41259D8857AE}">
            <xm:f>VLOOKUP(WEEKDAY(AU39,1),Cal_Base!$A$2:$B$8,2)="土"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AW39</xm:sqref>
        </x14:conditionalFormatting>
        <x14:conditionalFormatting xmlns:xm="http://schemas.microsoft.com/office/excel/2006/main">
          <x14:cfRule type="expression" priority="271" stopIfTrue="1" id="{B1A12BEE-8C05-4B3E-969C-FBF8DCB60BD4}">
            <xm:f>VLOOKUP(WEEKDAY(AU39,1),Cal_Base!$A$2:$B$8,2)="日"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72" stopIfTrue="1" id="{C286F313-55F2-4771-9D21-B82928B285DF}">
            <xm:f>VLOOKUP(WEEKDAY(AU39,1),Cal_Base!$A$2:$B$8,2)="土"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AX39</xm:sqref>
        </x14:conditionalFormatting>
        <x14:conditionalFormatting xmlns:xm="http://schemas.microsoft.com/office/excel/2006/main">
          <x14:cfRule type="expression" priority="273" stopIfTrue="1" id="{75094550-5EFD-4CB9-9CFC-F72FEF209FA6}">
            <xm:f>VLOOKUP(WEEKDAY(AU39,1),Cal_Base!$A$2:$B$8,2)="日"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74" stopIfTrue="1" id="{128BD019-BF9C-4508-9B76-9D5200ADE66C}">
            <xm:f>VLOOKUP(WEEKDAY(AU39,1),Cal_Base!$A$2:$B$8,2)="土"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AY39</xm:sqref>
        </x14:conditionalFormatting>
        <x14:conditionalFormatting xmlns:xm="http://schemas.microsoft.com/office/excel/2006/main">
          <x14:cfRule type="expression" priority="258" stopIfTrue="1" id="{945545C6-51C8-4AA7-A625-822FC67021C3}">
            <xm:f>VLOOKUP(WEEKDAY(BE39,1),Cal_Base!$A$2:$B$8,2)="日"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9" stopIfTrue="1" id="{BD30164C-B587-47A6-9E96-695039693B46}">
            <xm:f>VLOOKUP(WEEKDAY(BE39,1),Cal_Base!$A$2:$B$8,2)="土"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BH39</xm:sqref>
        </x14:conditionalFormatting>
        <x14:conditionalFormatting xmlns:xm="http://schemas.microsoft.com/office/excel/2006/main">
          <x14:cfRule type="expression" priority="260" stopIfTrue="1" id="{13B699E0-3878-4F7B-B271-E6BC68DCEE93}">
            <xm:f>VLOOKUP(WEEKDAY(BE39,1),Cal_Base!$A$2:$B$8,2)="日"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61" stopIfTrue="1" id="{BCFCEAE5-CEBF-45BF-A983-8DCBD8DCCA58}">
            <xm:f>VLOOKUP(WEEKDAY(BE39,1),Cal_Base!$A$2:$B$8,2)="土"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BI39</xm:sqref>
        </x14:conditionalFormatting>
        <x14:conditionalFormatting xmlns:xm="http://schemas.microsoft.com/office/excel/2006/main">
          <x14:cfRule type="expression" priority="262" stopIfTrue="1" id="{50A68E9A-8D35-4E64-9C2D-FF43A94421B3}">
            <xm:f>VLOOKUP(WEEKDAY($BE39,1),Cal_Base!$A$2:$B$8,2)="日"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63" stopIfTrue="1" id="{AEE146A4-992B-4DE7-BFA2-5F9C3CA77AD8}">
            <xm:f>VLOOKUP(WEEKDAY($BE39,1),Cal_Base!$A$2:$B$8,2)="土"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BG39</xm:sqref>
        </x14:conditionalFormatting>
        <x14:conditionalFormatting xmlns:xm="http://schemas.microsoft.com/office/excel/2006/main">
          <x14:cfRule type="expression" priority="250" stopIfTrue="1" id="{01B81D20-5B65-44DA-9935-A8C066D46643}">
            <xm:f>VLOOKUP(WEEKDAY(G37,1),Cal_Base!$A$2:$B$8,2)="日"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1" stopIfTrue="1" id="{ACA138C0-A4B5-4088-96E4-F7317CBBC85F}">
            <xm:f>VLOOKUP(WEEKDAY(G37,1),Cal_Base!$A$2:$B$8,2)="土"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I37:I39</xm:sqref>
        </x14:conditionalFormatting>
        <x14:conditionalFormatting xmlns:xm="http://schemas.microsoft.com/office/excel/2006/main">
          <x14:cfRule type="expression" priority="247" stopIfTrue="1" id="{E0FE0BE0-24CA-4778-BAF5-89392D31CD11}">
            <xm:f>VLOOKUP(WEEKDAY(H37,1),Cal_Base!$A$2:$B$8,2)="日"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48" stopIfTrue="1" id="{5F05775F-3906-4540-8BA6-146A34F347EC}">
            <xm:f>VLOOKUP(WEEKDAY(H37,1),Cal_Base!$A$2:$B$8,2)="土"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J37:K39</xm:sqref>
        </x14:conditionalFormatting>
        <x14:conditionalFormatting xmlns:xm="http://schemas.microsoft.com/office/excel/2006/main">
          <x14:cfRule type="expression" priority="203" stopIfTrue="1" id="{C02509E2-9CB2-467A-8033-43F777B309C0}">
            <xm:f>VLOOKUP(WEEKDAY(G12,1),Cal_Base!$A$2:$B$8,2)="日"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4" stopIfTrue="1" id="{50DEA87A-CFE6-4A88-AFE4-604B6A308FCC}">
            <xm:f>VLOOKUP(WEEKDAY(G12,1),Cal_Base!$A$2:$B$8,2)="土"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I23:I35 I12:I21</xm:sqref>
        </x14:conditionalFormatting>
        <x14:conditionalFormatting xmlns:xm="http://schemas.microsoft.com/office/excel/2006/main">
          <x14:cfRule type="expression" priority="205" stopIfTrue="1" id="{E16A37BF-C2D9-44C1-941B-01BD39134C10}">
            <xm:f>VLOOKUP(WEEKDAY(G12,1),Cal_Base!$A$2:$B$8,2)="日"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6" stopIfTrue="1" id="{0E09CDA4-1011-46E1-89D1-C1502C73DAE3}">
            <xm:f>VLOOKUP(WEEKDAY(G12,1),Cal_Base!$A$2:$B$8,2)="土"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J24:J35 J12:J22</xm:sqref>
        </x14:conditionalFormatting>
        <x14:conditionalFormatting xmlns:xm="http://schemas.microsoft.com/office/excel/2006/main">
          <x14:cfRule type="expression" priority="207" stopIfTrue="1" id="{AA2E401F-675A-4560-8AF4-8B6400A0878E}">
            <xm:f>VLOOKUP(WEEKDAY(E12,1),Cal_Base!$A$2:$B$8,2)="日"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8" stopIfTrue="1" id="{B569157D-562F-4E41-96EA-A38A85FC9623}">
            <xm:f>VLOOKUP(WEEKDAY(E12,1),Cal_Base!$A$2:$B$8,2)="土"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K12:K35 I22</xm:sqref>
        </x14:conditionalFormatting>
        <x14:conditionalFormatting xmlns:xm="http://schemas.microsoft.com/office/excel/2006/main">
          <x14:cfRule type="expression" priority="209" stopIfTrue="1" id="{B43535BA-BAB2-4128-A948-40B54DB284A0}">
            <xm:f>VLOOKUP(WEEKDAY($B23,1),Cal_Base!$A$2:$B$8,2)="日"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10" stopIfTrue="1" id="{AA50A016-9876-4CAD-861F-CA1DD2F9A464}">
            <xm:f>VLOOKUP(WEEKDAY($B23,1),Cal_Base!$A$2:$B$8,2)="土"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197" stopIfTrue="1" id="{C76B057D-0243-481B-8163-78725310FE94}">
            <xm:f>VLOOKUP(WEEKDAY(G36,1),Cal_Base!$A$2:$B$8,2)="日"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8" stopIfTrue="1" id="{660F2002-3740-4A94-A62A-4432A9DA9FDA}">
            <xm:f>VLOOKUP(WEEKDAY(G36,1),Cal_Base!$A$2:$B$8,2)="土"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199" stopIfTrue="1" id="{5E909581-0827-4399-A2F0-850F563D223E}">
            <xm:f>VLOOKUP(WEEKDAY(G36,1),Cal_Base!$A$2:$B$8,2)="日"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0" stopIfTrue="1" id="{D6784AEF-1132-431C-AFF7-97DF682BF03E}">
            <xm:f>VLOOKUP(WEEKDAY(G36,1),Cal_Base!$A$2:$B$8,2)="土"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expression" priority="201" stopIfTrue="1" id="{2956DC0D-3037-4DEB-8DED-4441594344EC}">
            <xm:f>VLOOKUP(WEEKDAY(G36,1),Cal_Base!$A$2:$B$8,2)="日"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2" stopIfTrue="1" id="{970CB31D-763A-4267-AEA3-95F73B16A9BC}">
            <xm:f>VLOOKUP(WEEKDAY(G36,1),Cal_Base!$A$2:$B$8,2)="土"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85" stopIfTrue="1" id="{6AD630B2-0FCE-4CEF-8E8F-52FC7D2D0A24}">
            <xm:f>VLOOKUP(WEEKDAY(L39,1),Cal_Base!$A$2:$B$8,2)="日"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86" stopIfTrue="1" id="{ED858374-AFB9-4FCF-9448-3011525BE661}">
            <xm:f>VLOOKUP(WEEKDAY(L39,1),Cal_Base!$A$2:$B$8,2)="土"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182" stopIfTrue="1" id="{3F43CD97-E9C2-4C1F-9B3E-65E95040913F}">
            <xm:f>VLOOKUP(WEEKDAY(M39,1),Cal_Base!$A$2:$B$8,2)="日"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83" stopIfTrue="1" id="{6E295FB0-A134-4DF3-8B5D-E961B2BB6B9A}">
            <xm:f>VLOOKUP(WEEKDAY(M39,1),Cal_Base!$A$2:$B$8,2)="土"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O39:P39</xm:sqref>
        </x14:conditionalFormatting>
        <x14:conditionalFormatting xmlns:xm="http://schemas.microsoft.com/office/excel/2006/main">
          <x14:cfRule type="expression" priority="170" stopIfTrue="1" id="{06146965-A0EE-4B5A-8A12-2A3F1301E736}">
            <xm:f>VLOOKUP(WEEKDAY(L12,1),Cal_Base!$A$2:$B$8,2)="日"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1" stopIfTrue="1" id="{0767B8CE-82E9-4823-A731-DC94548CC7D8}">
            <xm:f>VLOOKUP(WEEKDAY(L12,1),Cal_Base!$A$2:$B$8,2)="土"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N25:N35 N12:N21</xm:sqref>
        </x14:conditionalFormatting>
        <x14:conditionalFormatting xmlns:xm="http://schemas.microsoft.com/office/excel/2006/main">
          <x14:cfRule type="expression" priority="172" stopIfTrue="1" id="{0A112840-419D-4951-ADD6-124B336DB6C4}">
            <xm:f>VLOOKUP(WEEKDAY(L12,1),Cal_Base!$A$2:$B$8,2)="日"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3" stopIfTrue="1" id="{F285769B-CDB2-4749-A702-2DBC5C23E6AC}">
            <xm:f>VLOOKUP(WEEKDAY(L12,1),Cal_Base!$A$2:$B$8,2)="土"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O25:O35 O12:O22</xm:sqref>
        </x14:conditionalFormatting>
        <x14:conditionalFormatting xmlns:xm="http://schemas.microsoft.com/office/excel/2006/main">
          <x14:cfRule type="expression" priority="174" stopIfTrue="1" id="{7A91D3FA-1190-4094-9200-533D57396A1B}">
            <xm:f>VLOOKUP(WEEKDAY(J12,1),Cal_Base!$A$2:$B$8,2)="日"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5" stopIfTrue="1" id="{9EA42059-96F5-45D9-9F78-D77C3017A8A2}">
            <xm:f>VLOOKUP(WEEKDAY(J12,1),Cal_Base!$A$2:$B$8,2)="土"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P12:P22 N22 P25:P35</xm:sqref>
        </x14:conditionalFormatting>
        <x14:conditionalFormatting xmlns:xm="http://schemas.microsoft.com/office/excel/2006/main">
          <x14:cfRule type="expression" priority="164" stopIfTrue="1" id="{64994EBF-88F0-45F7-91A8-CB2F02387572}">
            <xm:f>VLOOKUP(WEEKDAY(L36,1),Cal_Base!$A$2:$B$8,2)="日"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5" stopIfTrue="1" id="{0C221A53-DA1B-484E-A01F-D93881B2F94B}">
            <xm:f>VLOOKUP(WEEKDAY(L36,1),Cal_Base!$A$2:$B$8,2)="土"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N36</xm:sqref>
        </x14:conditionalFormatting>
        <x14:conditionalFormatting xmlns:xm="http://schemas.microsoft.com/office/excel/2006/main">
          <x14:cfRule type="expression" priority="166" stopIfTrue="1" id="{ECA967FE-45FB-4921-BC09-13F3559A0DA5}">
            <xm:f>VLOOKUP(WEEKDAY(L36,1),Cal_Base!$A$2:$B$8,2)="日"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7" stopIfTrue="1" id="{428D0BE9-237E-42AE-A34A-E23107ADA9B6}">
            <xm:f>VLOOKUP(WEEKDAY(L36,1),Cal_Base!$A$2:$B$8,2)="土"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expression" priority="168" stopIfTrue="1" id="{EEA8C28F-F61B-421D-8CBF-53FE7119BA95}">
            <xm:f>VLOOKUP(WEEKDAY(L36,1),Cal_Base!$A$2:$B$8,2)="日"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9" stopIfTrue="1" id="{96D6360E-BB39-4880-A944-5E5F053AFB9C}">
            <xm:f>VLOOKUP(WEEKDAY(L36,1),Cal_Base!$A$2:$B$8,2)="土"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P36</xm:sqref>
        </x14:conditionalFormatting>
        <x14:conditionalFormatting xmlns:xm="http://schemas.microsoft.com/office/excel/2006/main">
          <x14:cfRule type="expression" priority="146" stopIfTrue="1" id="{D01E61E1-39C3-4DA1-9E2F-79F9A3A53CDC}">
            <xm:f>VLOOKUP(WEEKDAY(L23,1),Cal_Base!$A$2:$B$8,2)="日"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7" stopIfTrue="1" id="{0049E2B6-DC7F-4CDA-BDF5-3AFEB0A03F51}">
            <xm:f>VLOOKUP(WEEKDAY(L23,1),Cal_Base!$A$2:$B$8,2)="土"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N23:N24</xm:sqref>
        </x14:conditionalFormatting>
        <x14:conditionalFormatting xmlns:xm="http://schemas.microsoft.com/office/excel/2006/main">
          <x14:cfRule type="expression" priority="148" stopIfTrue="1" id="{F2432FD2-2630-4829-9A57-274DDAEA5D31}">
            <xm:f>VLOOKUP(WEEKDAY(L23,1),Cal_Base!$A$2:$B$8,2)="日"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9" stopIfTrue="1" id="{90519E47-2803-4286-A4F1-82FEEDE9F206}">
            <xm:f>VLOOKUP(WEEKDAY(L23,1),Cal_Base!$A$2:$B$8,2)="土"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O23:O24</xm:sqref>
        </x14:conditionalFormatting>
        <x14:conditionalFormatting xmlns:xm="http://schemas.microsoft.com/office/excel/2006/main">
          <x14:cfRule type="expression" priority="150" stopIfTrue="1" id="{FEA26103-1D99-4311-81B9-9E1603F08003}">
            <xm:f>VLOOKUP(WEEKDAY(L23,1),Cal_Base!$A$2:$B$8,2)="日"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1" stopIfTrue="1" id="{1F52F5DB-67EB-435F-AFC9-C61D3680A24F}">
            <xm:f>VLOOKUP(WEEKDAY(L23,1),Cal_Base!$A$2:$B$8,2)="土"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P23:P24</xm:sqref>
        </x14:conditionalFormatting>
        <x14:conditionalFormatting xmlns:xm="http://schemas.microsoft.com/office/excel/2006/main">
          <x14:cfRule type="expression" priority="137" stopIfTrue="1" id="{B95BE266-7256-4F5F-8CBF-1CC88C4FF039}">
            <xm:f>VLOOKUP(WEEKDAY(L37,1),Cal_Base!$A$2:$B$8,2)="日"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8" stopIfTrue="1" id="{71C7EF47-AFF6-4871-934A-5FBF8FC60762}">
            <xm:f>VLOOKUP(WEEKDAY(L37,1),Cal_Base!$A$2:$B$8,2)="土"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N37:N38</xm:sqref>
        </x14:conditionalFormatting>
        <x14:conditionalFormatting xmlns:xm="http://schemas.microsoft.com/office/excel/2006/main">
          <x14:cfRule type="expression" priority="139" stopIfTrue="1" id="{96780FFA-9420-4790-8538-A33A109865F6}">
            <xm:f>VLOOKUP(WEEKDAY(L37,1),Cal_Base!$A$2:$B$8,2)="日"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0" stopIfTrue="1" id="{E36B7AED-F88D-4A29-8193-A826418B08A3}">
            <xm:f>VLOOKUP(WEEKDAY(L37,1),Cal_Base!$A$2:$B$8,2)="土"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O37:O38</xm:sqref>
        </x14:conditionalFormatting>
        <x14:conditionalFormatting xmlns:xm="http://schemas.microsoft.com/office/excel/2006/main">
          <x14:cfRule type="expression" priority="141" stopIfTrue="1" id="{C5076CCE-61DC-469D-AFEF-9803C34A56AD}">
            <xm:f>VLOOKUP(WEEKDAY(L37,1),Cal_Base!$A$2:$B$8,2)="日"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2" stopIfTrue="1" id="{DF092462-7DBD-4845-A46C-7066669DBBF1}">
            <xm:f>VLOOKUP(WEEKDAY(L37,1),Cal_Base!$A$2:$B$8,2)="土"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P37:P38</xm:sqref>
        </x14:conditionalFormatting>
        <x14:conditionalFormatting xmlns:xm="http://schemas.microsoft.com/office/excel/2006/main">
          <x14:cfRule type="expression" priority="101" stopIfTrue="1" id="{0396A941-81C7-407F-AA20-47496BC796AE}">
            <xm:f>【入力・印刷１月１頁】平成31年度!$C3="土"</xm:f>
            <x14:dxf>
              <font>
                <color rgb="FF0070C0"/>
              </font>
            </x14:dxf>
          </x14:cfRule>
          <x14:cfRule type="expression" priority="102" stopIfTrue="1" id="{3DB12A72-4CA1-49FA-9AA5-9BDD5288FA73}">
            <xm:f>【入力・印刷１月１頁】平成31年度!$C3="日"</xm:f>
            <x14:dxf>
              <font>
                <b/>
                <i val="0"/>
                <color rgb="FFFF0000"/>
              </font>
            </x14:dxf>
          </x14:cfRule>
          <xm:sqref>C9:C39</xm:sqref>
        </x14:conditionalFormatting>
        <x14:conditionalFormatting xmlns:xm="http://schemas.microsoft.com/office/excel/2006/main">
          <x14:cfRule type="expression" priority="1260" id="{4538AEA8-3AE3-4EAA-AD14-183AE294172E}">
            <xm:f>【入力・印刷１月１頁】平成31年度!$F33=1</xm:f>
            <x14:dxf>
              <font>
                <color rgb="FFFF6600"/>
              </font>
            </x14:dxf>
          </x14:cfRule>
          <x14:cfRule type="expression" priority="1261" stopIfTrue="1" id="{3F4DFF4A-ECF8-4E95-BA6C-4E4E5EAFFC31}">
            <xm:f>【入力・印刷１月１頁】平成31年度!$C32="土"</xm:f>
            <x14:dxf>
              <font>
                <color rgb="FF0070C0"/>
              </font>
            </x14:dxf>
          </x14:cfRule>
          <x14:cfRule type="expression" priority="1262" stopIfTrue="1" id="{52873791-219A-4B6E-8AED-8E441509E986}">
            <xm:f>【入力・印刷１月１頁】平成31年度!$C32="日"</xm:f>
            <x14:dxf>
              <font>
                <b/>
                <i val="0"/>
                <color rgb="FFFF0000"/>
              </font>
            </x14:dxf>
          </x14:cfRule>
          <xm:sqref>H9:H39</xm:sqref>
        </x14:conditionalFormatting>
        <x14:conditionalFormatting xmlns:xm="http://schemas.microsoft.com/office/excel/2006/main">
          <x14:cfRule type="expression" priority="1263" stopIfTrue="1" id="{7131F1DB-8633-4A3A-8277-128EB24BFB08}">
            <xm:f>【入力・印刷１月１頁】平成31年度!$F3=1</xm:f>
            <x14:dxf>
              <font>
                <color rgb="FFFF6600"/>
              </font>
            </x14:dxf>
          </x14:cfRule>
          <xm:sqref>C9:C39</xm:sqref>
        </x14:conditionalFormatting>
        <x14:conditionalFormatting xmlns:xm="http://schemas.microsoft.com/office/excel/2006/main">
          <x14:cfRule type="expression" priority="1264" id="{358A7F83-ABD5-451A-99FE-4E172BDBDA8C}">
            <xm:f>【入力・印刷１月１頁】平成31年度!$F64=1</xm:f>
            <x14:dxf>
              <font>
                <color rgb="FFFF6600"/>
              </font>
            </x14:dxf>
          </x14:cfRule>
          <x14:cfRule type="expression" priority="1265" stopIfTrue="1" id="{84D39DB9-CB88-4D5B-A285-04589F28D79D}">
            <xm:f>【入力・印刷１月１頁】平成31年度!$C64="土"</xm:f>
            <x14:dxf>
              <font>
                <color rgb="FF0070C0"/>
              </font>
            </x14:dxf>
          </x14:cfRule>
          <x14:cfRule type="expression" priority="1266" stopIfTrue="1" id="{746EE260-71DA-48B3-97F7-0597373E5EA8}">
            <xm:f>【入力・印刷１月１頁】平成31年度!$C64="日"</xm:f>
            <x14:dxf>
              <font>
                <b/>
                <i val="0"/>
                <color rgb="FFFF0000"/>
              </font>
            </x14:dxf>
          </x14:cfRule>
          <xm:sqref>M9:M39</xm:sqref>
        </x14:conditionalFormatting>
        <x14:conditionalFormatting xmlns:xm="http://schemas.microsoft.com/office/excel/2006/main">
          <x14:cfRule type="expression" priority="1267" id="{AD9C8B78-DF91-4215-B567-C928D2B14C6E}">
            <xm:f>【入力・印刷１月１頁】平成31年度!$F94=1</xm:f>
            <x14:dxf>
              <font>
                <color rgb="FFFF6600"/>
              </font>
            </x14:dxf>
          </x14:cfRule>
          <x14:cfRule type="expression" priority="1268" stopIfTrue="1" id="{FC229735-96AA-4687-8F92-A5EDEA1386D4}">
            <xm:f>【入力・印刷１月１頁】平成31年度!$C94="土"</xm:f>
            <x14:dxf>
              <font>
                <color rgb="FF0070C0"/>
              </font>
            </x14:dxf>
          </x14:cfRule>
          <x14:cfRule type="expression" priority="1269" stopIfTrue="1" id="{762A1E67-A867-4C9C-8B4A-BDE783B7FA04}">
            <xm:f>【入力・印刷１月１頁】平成31年度!$C94="日"</xm:f>
            <x14:dxf>
              <font>
                <b/>
                <i val="0"/>
                <color rgb="FFFF0000"/>
              </font>
            </x14:dxf>
          </x14:cfRule>
          <xm:sqref>R9:R39</xm:sqref>
        </x14:conditionalFormatting>
        <x14:conditionalFormatting xmlns:xm="http://schemas.microsoft.com/office/excel/2006/main">
          <x14:cfRule type="expression" priority="1270" id="{CEC655FC-62BD-45D1-A0F9-1FFEC85B5621}">
            <xm:f>【入力・印刷１月１頁】平成31年度!$F125=1</xm:f>
            <x14:dxf>
              <font>
                <color rgb="FFFF6600"/>
              </font>
            </x14:dxf>
          </x14:cfRule>
          <x14:cfRule type="expression" priority="1271" stopIfTrue="1" id="{4A85E79D-8F19-4135-8F5B-091450161BE6}">
            <xm:f>【入力・印刷１月１頁】平成31年度!$C125="土"</xm:f>
            <x14:dxf>
              <font>
                <color rgb="FF0070C0"/>
              </font>
            </x14:dxf>
          </x14:cfRule>
          <x14:cfRule type="expression" priority="1272" stopIfTrue="1" id="{D5F09B40-B761-4CF4-8067-8ED0F286F19C}">
            <xm:f>【入力・印刷１月１頁】平成31年度!$C125="日"</xm:f>
            <x14:dxf>
              <font>
                <b/>
                <i val="0"/>
                <color rgb="FFFF0000"/>
              </font>
            </x14:dxf>
          </x14:cfRule>
          <xm:sqref>W9:W39</xm:sqref>
        </x14:conditionalFormatting>
        <x14:conditionalFormatting xmlns:xm="http://schemas.microsoft.com/office/excel/2006/main">
          <x14:cfRule type="expression" priority="1273" id="{4B90BC21-7716-4013-94D1-B5E7DECD1FC6}">
            <xm:f>【入力・印刷１月１頁】平成31年度!$F156=1</xm:f>
            <x14:dxf>
              <font>
                <color rgb="FFFF6600"/>
              </font>
            </x14:dxf>
          </x14:cfRule>
          <x14:cfRule type="expression" priority="1274" stopIfTrue="1" id="{E168956F-CDC9-483C-A5B4-D41272AC00B6}">
            <xm:f>【入力・印刷１月１頁】平成31年度!$C156="土"</xm:f>
            <x14:dxf>
              <font>
                <color rgb="FF0070C0"/>
              </font>
            </x14:dxf>
          </x14:cfRule>
          <x14:cfRule type="expression" priority="1275" stopIfTrue="1" id="{DEDBB1BA-9360-4C5F-8C58-9C58854889C2}">
            <xm:f>【入力・印刷１月１頁】平成31年度!$C156="日"</xm:f>
            <x14:dxf>
              <font>
                <b/>
                <i val="0"/>
                <color rgb="FFFF0000"/>
              </font>
            </x14:dxf>
          </x14:cfRule>
          <xm:sqref>AB9:AB39</xm:sqref>
        </x14:conditionalFormatting>
        <x14:conditionalFormatting xmlns:xm="http://schemas.microsoft.com/office/excel/2006/main">
          <x14:cfRule type="expression" priority="1276" id="{74C60944-39F8-4CDF-BA70-755AEE0F1E55}">
            <xm:f>【入力・印刷１月１頁】平成31年度!$F186=1</xm:f>
            <x14:dxf>
              <font>
                <color rgb="FFFF6600"/>
              </font>
            </x14:dxf>
          </x14:cfRule>
          <x14:cfRule type="expression" priority="1277" stopIfTrue="1" id="{F0EB07D9-4675-4EF7-9468-4F8F077EDE5A}">
            <xm:f>【入力・印刷１月１頁】平成31年度!$C186="土"</xm:f>
            <x14:dxf>
              <font>
                <color rgb="FF0070C0"/>
              </font>
            </x14:dxf>
          </x14:cfRule>
          <x14:cfRule type="expression" priority="1278" stopIfTrue="1" id="{CC753CD2-4D96-42EA-B2F5-16E4610ECACA}">
            <xm:f>【入力・印刷１月１頁】平成31年度!$C186="日"</xm:f>
            <x14:dxf>
              <font>
                <b/>
                <i val="0"/>
                <color rgb="FFFF0000"/>
              </font>
            </x14:dxf>
          </x14:cfRule>
          <xm:sqref>AG9:AG39</xm:sqref>
        </x14:conditionalFormatting>
        <x14:conditionalFormatting xmlns:xm="http://schemas.microsoft.com/office/excel/2006/main">
          <x14:cfRule type="expression" priority="1279" id="{F0A4FD0F-6E36-419D-BACC-D334E7DEB98D}">
            <xm:f>【入力・印刷１月１頁】平成31年度!$F217=1</xm:f>
            <x14:dxf>
              <font>
                <color rgb="FFFF6600"/>
              </font>
            </x14:dxf>
          </x14:cfRule>
          <x14:cfRule type="expression" priority="1280" stopIfTrue="1" id="{8D985F18-65D3-461D-AFBA-12AE8E135899}">
            <xm:f>【入力・印刷１月１頁】平成31年度!$C217="土"</xm:f>
            <x14:dxf>
              <font>
                <color rgb="FF0070C0"/>
              </font>
            </x14:dxf>
          </x14:cfRule>
          <x14:cfRule type="expression" priority="1281" stopIfTrue="1" id="{F9082DCA-2C83-4E51-9678-6691F7BFD335}">
            <xm:f>【入力・印刷１月１頁】平成31年度!$C217="日"</xm:f>
            <x14:dxf>
              <font>
                <b/>
                <i val="0"/>
                <color rgb="FFFF0000"/>
              </font>
            </x14:dxf>
          </x14:cfRule>
          <xm:sqref>AL9:AL39</xm:sqref>
        </x14:conditionalFormatting>
        <x14:conditionalFormatting xmlns:xm="http://schemas.microsoft.com/office/excel/2006/main">
          <x14:cfRule type="expression" priority="1282" id="{46D0AA6E-5E9A-44E9-8C61-C678B4F768B7}">
            <xm:f>【入力・印刷１月１頁】平成31年度!$F247=1</xm:f>
            <x14:dxf>
              <font>
                <color rgb="FFFF6600"/>
              </font>
            </x14:dxf>
          </x14:cfRule>
          <x14:cfRule type="expression" priority="1283" stopIfTrue="1" id="{450DCE64-C7BA-40F9-B9B4-DA891237F294}">
            <xm:f>【入力・印刷１月１頁】平成31年度!$C247="土"</xm:f>
            <x14:dxf>
              <font>
                <color rgb="FF0070C0"/>
              </font>
            </x14:dxf>
          </x14:cfRule>
          <x14:cfRule type="expression" priority="1284" stopIfTrue="1" id="{1FEAABDA-8283-40F6-A913-8ED25360901D}">
            <xm:f>【入力・印刷１月１頁】平成31年度!$C247="日"</xm:f>
            <x14:dxf>
              <font>
                <b/>
                <i val="0"/>
                <color rgb="FFFF0000"/>
              </font>
            </x14:dxf>
          </x14:cfRule>
          <xm:sqref>AQ9:AQ39</xm:sqref>
        </x14:conditionalFormatting>
        <x14:conditionalFormatting xmlns:xm="http://schemas.microsoft.com/office/excel/2006/main">
          <x14:cfRule type="expression" priority="1285" id="{0E4D4321-C80C-47A2-AC77-62F8B760263D}">
            <xm:f>【入力・印刷１月１頁】平成31年度!$F278=1</xm:f>
            <x14:dxf>
              <font>
                <color rgb="FFFF6600"/>
              </font>
            </x14:dxf>
          </x14:cfRule>
          <x14:cfRule type="expression" priority="1286" stopIfTrue="1" id="{31801359-BE9A-4ACE-B46C-EA4463BAF147}">
            <xm:f>【入力・印刷１月１頁】平成31年度!$C278="土"</xm:f>
            <x14:dxf>
              <font>
                <color rgb="FF0070C0"/>
              </font>
            </x14:dxf>
          </x14:cfRule>
          <x14:cfRule type="expression" priority="1287" stopIfTrue="1" id="{482A6A54-7418-44AC-BC5E-A246DC5416AA}">
            <xm:f>【入力・印刷１月１頁】平成31年度!$C278="日"</xm:f>
            <x14:dxf>
              <font>
                <b/>
                <i val="0"/>
                <color rgb="FFFF0000"/>
              </font>
            </x14:dxf>
          </x14:cfRule>
          <xm:sqref>AV9:AV39</xm:sqref>
        </x14:conditionalFormatting>
        <x14:conditionalFormatting xmlns:xm="http://schemas.microsoft.com/office/excel/2006/main">
          <x14:cfRule type="expression" priority="1288" id="{67E8A16C-26B5-46E1-B060-9A82844B1871}">
            <xm:f>【入力・印刷１月１頁】平成31年度!$F309=1</xm:f>
            <x14:dxf>
              <font>
                <color rgb="FFFF6600"/>
              </font>
            </x14:dxf>
          </x14:cfRule>
          <x14:cfRule type="expression" priority="1289" stopIfTrue="1" id="{6FA1D8E2-620D-4CFB-86B3-76B8828BBE40}">
            <xm:f>【入力・印刷１月１頁】平成31年度!$C309="土"</xm:f>
            <x14:dxf>
              <font>
                <color rgb="FF0070C0"/>
              </font>
            </x14:dxf>
          </x14:cfRule>
          <x14:cfRule type="expression" priority="1290" stopIfTrue="1" id="{C291A865-4CF5-486E-8860-3128CF7AE840}">
            <xm:f>【入力・印刷１月１頁】平成31年度!$C309="日"</xm:f>
            <x14:dxf>
              <font>
                <b/>
                <i val="0"/>
                <color rgb="FFFF0000"/>
              </font>
            </x14:dxf>
          </x14:cfRule>
          <xm:sqref>BA9:BA39</xm:sqref>
        </x14:conditionalFormatting>
        <x14:conditionalFormatting xmlns:xm="http://schemas.microsoft.com/office/excel/2006/main">
          <x14:cfRule type="expression" priority="1291" id="{6C2617EF-0E2E-4079-884D-95EB8BE43492}">
            <xm:f>【入力・印刷１月１頁】平成31年度!$F338=1</xm:f>
            <x14:dxf>
              <font>
                <color rgb="FFFF6600"/>
              </font>
            </x14:dxf>
          </x14:cfRule>
          <x14:cfRule type="expression" priority="1292" stopIfTrue="1" id="{4762ABBA-1A0D-4007-9B05-71FB7B95DBCD}">
            <xm:f>【入力・印刷１月１頁】平成31年度!$C338="土"</xm:f>
            <x14:dxf>
              <font>
                <color rgb="FF0070C0"/>
              </font>
            </x14:dxf>
          </x14:cfRule>
          <x14:cfRule type="expression" priority="1293" stopIfTrue="1" id="{46E113A2-5353-4E94-8BD7-0861305A54E4}">
            <xm:f>【入力・印刷１月１頁】平成31年度!$C338="日"</xm:f>
            <x14:dxf>
              <font>
                <b/>
                <i val="0"/>
                <color rgb="FFFF0000"/>
              </font>
            </x14:dxf>
          </x14:cfRule>
          <xm:sqref>BF9:BF39</xm:sqref>
        </x14:conditionalFormatting>
        <x14:conditionalFormatting xmlns:xm="http://schemas.microsoft.com/office/excel/2006/main">
          <x14:cfRule type="expression" priority="1" stopIfTrue="1" id="{4473DF84-886B-499B-A2A5-10BE5EF98E22}">
            <xm:f>VLOOKUP(WEEKDAY(AP39,1),Cal_Base!$A$2:$B$8,2)="日"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" stopIfTrue="1" id="{6B90F5EC-8C85-46F3-8F40-3C9CEE5FD83E}">
            <xm:f>VLOOKUP(WEEKDAY(AP39,1),Cal_Base!$A$2:$B$8,2)="土"</xm:f>
            <x14:dxf>
              <fill>
                <patternFill>
                  <bgColor theme="4" tint="0.59996337778862885"/>
                </patternFill>
              </fill>
            </x14:dxf>
          </x14:cfRule>
          <xm:sqref>AR39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A2" sqref="A2:B8"/>
    </sheetView>
  </sheetViews>
  <sheetFormatPr defaultRowHeight="13.5"/>
  <cols>
    <col min="1" max="1" width="11.25" customWidth="1"/>
    <col min="2" max="2" width="13.5" customWidth="1"/>
    <col min="3" max="3" width="18.125" customWidth="1"/>
  </cols>
  <sheetData>
    <row r="2" spans="1:4" ht="14.25">
      <c r="A2" s="7">
        <v>1</v>
      </c>
      <c r="B2" s="2" t="s">
        <v>0</v>
      </c>
    </row>
    <row r="3" spans="1:4" ht="14.25">
      <c r="A3" s="8">
        <v>2</v>
      </c>
      <c r="B3" s="6" t="s">
        <v>1</v>
      </c>
    </row>
    <row r="4" spans="1:4" ht="14.25">
      <c r="A4" s="8">
        <v>3</v>
      </c>
      <c r="B4" s="6" t="s">
        <v>2</v>
      </c>
    </row>
    <row r="5" spans="1:4" ht="14.25">
      <c r="A5" s="8">
        <v>4</v>
      </c>
      <c r="B5" s="6" t="s">
        <v>5</v>
      </c>
    </row>
    <row r="6" spans="1:4" ht="14.25">
      <c r="A6" s="8">
        <v>5</v>
      </c>
      <c r="B6" s="6" t="s">
        <v>7</v>
      </c>
    </row>
    <row r="7" spans="1:4" ht="14.25">
      <c r="A7" s="8">
        <v>6</v>
      </c>
      <c r="B7" s="6" t="s">
        <v>8</v>
      </c>
    </row>
    <row r="8" spans="1:4" ht="14.25">
      <c r="A8" s="8">
        <v>7</v>
      </c>
      <c r="B8" s="6" t="s">
        <v>9</v>
      </c>
    </row>
    <row r="10" spans="1:4">
      <c r="A10" s="4">
        <v>1</v>
      </c>
      <c r="B10" s="1">
        <v>2</v>
      </c>
      <c r="C10" s="1">
        <v>3</v>
      </c>
      <c r="D10" s="1">
        <v>4</v>
      </c>
    </row>
    <row r="11" spans="1:4" ht="27">
      <c r="A11" s="9">
        <v>43584</v>
      </c>
      <c r="B11" s="9" t="s">
        <v>30</v>
      </c>
      <c r="C11" s="36" t="s">
        <v>256</v>
      </c>
      <c r="D11" s="6">
        <v>1</v>
      </c>
    </row>
    <row r="12" spans="1:4" ht="27">
      <c r="A12" s="9">
        <v>43585</v>
      </c>
      <c r="B12" s="9" t="s">
        <v>30</v>
      </c>
      <c r="C12" s="36" t="s">
        <v>257</v>
      </c>
      <c r="D12" s="6">
        <v>1</v>
      </c>
    </row>
    <row r="13" spans="1:4" ht="27">
      <c r="A13" s="9">
        <v>43586</v>
      </c>
      <c r="B13" s="9" t="s">
        <v>30</v>
      </c>
      <c r="C13" s="36" t="s">
        <v>258</v>
      </c>
      <c r="D13" s="6">
        <v>1</v>
      </c>
    </row>
    <row r="14" spans="1:4" ht="27">
      <c r="A14" s="9">
        <v>43587</v>
      </c>
      <c r="B14" s="9" t="s">
        <v>30</v>
      </c>
      <c r="C14" s="36" t="s">
        <v>257</v>
      </c>
      <c r="D14" s="6">
        <v>1</v>
      </c>
    </row>
    <row r="15" spans="1:4" ht="27">
      <c r="A15" s="9">
        <v>43588</v>
      </c>
      <c r="B15" s="9" t="s">
        <v>30</v>
      </c>
      <c r="C15" s="36" t="s">
        <v>259</v>
      </c>
      <c r="D15" s="6">
        <v>1</v>
      </c>
    </row>
    <row r="16" spans="1:4" ht="27">
      <c r="A16" s="9">
        <v>43589</v>
      </c>
      <c r="B16" s="9" t="s">
        <v>30</v>
      </c>
      <c r="C16" s="36" t="s">
        <v>260</v>
      </c>
      <c r="D16" s="6">
        <v>1</v>
      </c>
    </row>
    <row r="17" spans="1:4" ht="27">
      <c r="A17" s="9">
        <v>43590</v>
      </c>
      <c r="B17" s="9" t="s">
        <v>30</v>
      </c>
      <c r="C17" s="36" t="s">
        <v>261</v>
      </c>
      <c r="D17" s="6">
        <v>1</v>
      </c>
    </row>
    <row r="18" spans="1:4" ht="27">
      <c r="A18" s="9">
        <v>43591</v>
      </c>
      <c r="B18" s="36" t="s">
        <v>347</v>
      </c>
      <c r="C18" s="36" t="s">
        <v>262</v>
      </c>
      <c r="D18" s="6">
        <v>1</v>
      </c>
    </row>
    <row r="19" spans="1:4" ht="27">
      <c r="A19" s="9">
        <v>43661</v>
      </c>
      <c r="B19" s="9" t="s">
        <v>30</v>
      </c>
      <c r="C19" s="36" t="s">
        <v>204</v>
      </c>
      <c r="D19" s="6">
        <v>1</v>
      </c>
    </row>
    <row r="20" spans="1:4" ht="27">
      <c r="A20" s="9">
        <v>43688</v>
      </c>
      <c r="B20" s="9" t="s">
        <v>30</v>
      </c>
      <c r="C20" s="36" t="s">
        <v>263</v>
      </c>
      <c r="D20" s="6">
        <v>1</v>
      </c>
    </row>
    <row r="21" spans="1:4" ht="27">
      <c r="A21" s="9">
        <v>43689</v>
      </c>
      <c r="B21" s="36" t="s">
        <v>347</v>
      </c>
      <c r="C21" s="36" t="s">
        <v>262</v>
      </c>
      <c r="D21" s="6">
        <v>1</v>
      </c>
    </row>
    <row r="22" spans="1:4" ht="27">
      <c r="A22" s="9">
        <v>43724</v>
      </c>
      <c r="B22" s="9" t="s">
        <v>30</v>
      </c>
      <c r="C22" s="36" t="s">
        <v>264</v>
      </c>
      <c r="D22" s="6">
        <v>1</v>
      </c>
    </row>
    <row r="23" spans="1:4" ht="27">
      <c r="A23" s="9">
        <v>43731</v>
      </c>
      <c r="B23" s="9" t="s">
        <v>30</v>
      </c>
      <c r="C23" s="36" t="s">
        <v>265</v>
      </c>
      <c r="D23" s="6">
        <v>1</v>
      </c>
    </row>
    <row r="24" spans="1:4" ht="27">
      <c r="A24" s="9">
        <v>43752</v>
      </c>
      <c r="B24" s="9" t="s">
        <v>30</v>
      </c>
      <c r="C24" s="36" t="s">
        <v>266</v>
      </c>
      <c r="D24" s="6">
        <v>1</v>
      </c>
    </row>
    <row r="25" spans="1:4" ht="27">
      <c r="A25" s="9">
        <v>43760</v>
      </c>
      <c r="B25" s="9" t="s">
        <v>30</v>
      </c>
      <c r="C25" s="36" t="s">
        <v>267</v>
      </c>
      <c r="D25" s="6">
        <v>1</v>
      </c>
    </row>
    <row r="26" spans="1:4" ht="27">
      <c r="A26" s="9">
        <v>43772</v>
      </c>
      <c r="B26" s="9" t="s">
        <v>30</v>
      </c>
      <c r="C26" s="36" t="s">
        <v>268</v>
      </c>
      <c r="D26" s="6">
        <v>1</v>
      </c>
    </row>
    <row r="27" spans="1:4" ht="27">
      <c r="A27" s="9">
        <v>43773</v>
      </c>
      <c r="B27" s="36" t="s">
        <v>347</v>
      </c>
      <c r="C27" s="36" t="s">
        <v>262</v>
      </c>
      <c r="D27" s="6">
        <v>1</v>
      </c>
    </row>
    <row r="28" spans="1:4" ht="27">
      <c r="A28" s="9">
        <v>43792</v>
      </c>
      <c r="B28" s="9" t="s">
        <v>30</v>
      </c>
      <c r="C28" s="36" t="s">
        <v>269</v>
      </c>
      <c r="D28" s="6">
        <v>1</v>
      </c>
    </row>
    <row r="29" spans="1:4" ht="27">
      <c r="A29" s="9">
        <v>43831</v>
      </c>
      <c r="B29" s="9" t="s">
        <v>30</v>
      </c>
      <c r="C29" s="36" t="s">
        <v>270</v>
      </c>
      <c r="D29" s="6">
        <v>1</v>
      </c>
    </row>
    <row r="30" spans="1:4" ht="27">
      <c r="A30" s="9">
        <v>43843</v>
      </c>
      <c r="B30" s="9" t="s">
        <v>30</v>
      </c>
      <c r="C30" s="36" t="s">
        <v>271</v>
      </c>
      <c r="D30" s="6">
        <v>1</v>
      </c>
    </row>
    <row r="31" spans="1:4" ht="27">
      <c r="A31" s="9">
        <v>43872</v>
      </c>
      <c r="B31" s="9" t="s">
        <v>30</v>
      </c>
      <c r="C31" s="36" t="s">
        <v>272</v>
      </c>
      <c r="D31" s="6">
        <v>1</v>
      </c>
    </row>
    <row r="32" spans="1:4" ht="27">
      <c r="A32" s="9">
        <v>43884</v>
      </c>
      <c r="B32" s="9" t="s">
        <v>30</v>
      </c>
      <c r="C32" s="36" t="s">
        <v>273</v>
      </c>
      <c r="D32" s="6">
        <v>1</v>
      </c>
    </row>
    <row r="33" spans="1:4" ht="27">
      <c r="A33" s="9">
        <v>43885</v>
      </c>
      <c r="B33" s="9" t="s">
        <v>30</v>
      </c>
      <c r="C33" s="36" t="s">
        <v>262</v>
      </c>
      <c r="D33" s="6">
        <v>1</v>
      </c>
    </row>
    <row r="34" spans="1:4" ht="27">
      <c r="A34" s="9">
        <v>43910</v>
      </c>
      <c r="B34" s="9" t="s">
        <v>30</v>
      </c>
      <c r="C34" s="36" t="s">
        <v>274</v>
      </c>
      <c r="D34" s="6">
        <v>1</v>
      </c>
    </row>
    <row r="37" spans="1:4">
      <c r="B37" s="36" t="s">
        <v>347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4"/>
  <sheetViews>
    <sheetView showGridLines="0" showZeros="0" zoomScaleNormal="100" workbookViewId="0">
      <pane ySplit="7" topLeftCell="A19" activePane="bottomLeft" state="frozen"/>
      <selection pane="bottomLeft" activeCell="D21" sqref="D21"/>
    </sheetView>
  </sheetViews>
  <sheetFormatPr defaultColWidth="9" defaultRowHeight="13.5"/>
  <cols>
    <col min="1" max="2" width="3.25" style="1" customWidth="1"/>
    <col min="3" max="3" width="15.5" style="1" customWidth="1"/>
    <col min="4" max="5" width="13.875" style="1" customWidth="1"/>
    <col min="6" max="7" width="3.25" style="1" customWidth="1"/>
    <col min="8" max="8" width="15.5" style="1" customWidth="1"/>
    <col min="9" max="10" width="13.875" style="1" customWidth="1"/>
    <col min="11" max="12" width="3.25" style="1" customWidth="1"/>
    <col min="13" max="13" width="15.5" style="1" customWidth="1"/>
    <col min="14" max="15" width="13.875" style="1" customWidth="1"/>
    <col min="16" max="17" width="3.25" style="1" customWidth="1"/>
    <col min="18" max="18" width="15.5" style="1" customWidth="1"/>
    <col min="19" max="20" width="13.875" style="1" customWidth="1"/>
    <col min="21" max="22" width="3.25" style="1" customWidth="1"/>
    <col min="23" max="23" width="15.5" style="1" customWidth="1"/>
    <col min="24" max="25" width="13.875" style="1" customWidth="1"/>
    <col min="26" max="27" width="3.25" style="1" customWidth="1"/>
    <col min="28" max="28" width="15.5" style="1" customWidth="1"/>
    <col min="29" max="30" width="13.875" style="1" customWidth="1"/>
    <col min="31" max="32" width="3.25" style="1" customWidth="1"/>
    <col min="33" max="33" width="15.5" style="1" customWidth="1"/>
    <col min="34" max="35" width="13.875" style="1" customWidth="1"/>
    <col min="36" max="37" width="3.25" style="1" customWidth="1"/>
    <col min="38" max="38" width="15.5" style="1" customWidth="1"/>
    <col min="39" max="40" width="13.875" style="1" customWidth="1"/>
    <col min="41" max="42" width="3.25" style="1" customWidth="1"/>
    <col min="43" max="43" width="15.5" style="1" customWidth="1"/>
    <col min="44" max="45" width="13.875" style="1" customWidth="1"/>
    <col min="46" max="47" width="3.25" style="1" customWidth="1"/>
    <col min="48" max="48" width="15.5" style="1" customWidth="1"/>
    <col min="49" max="50" width="13.875" style="1" customWidth="1"/>
    <col min="51" max="52" width="3.25" style="1" customWidth="1"/>
    <col min="53" max="53" width="15.5" style="1" customWidth="1"/>
    <col min="54" max="55" width="13.875" style="1" customWidth="1"/>
    <col min="56" max="57" width="3.25" style="1" customWidth="1"/>
    <col min="58" max="58" width="15.5" style="1" customWidth="1"/>
    <col min="59" max="60" width="13.875" style="1" customWidth="1"/>
    <col min="61" max="16384" width="9" style="1"/>
  </cols>
  <sheetData>
    <row r="1" spans="1:60">
      <c r="A1" s="1" t="s">
        <v>275</v>
      </c>
      <c r="C1" s="10" t="s">
        <v>32</v>
      </c>
      <c r="D1" s="11"/>
      <c r="E1" s="12"/>
      <c r="H1" s="10" t="s">
        <v>33</v>
      </c>
      <c r="I1" s="11"/>
      <c r="J1" s="12"/>
      <c r="R1" s="13"/>
      <c r="S1" s="13"/>
      <c r="T1" s="13"/>
    </row>
    <row r="2" spans="1:60">
      <c r="C2" s="14" t="s">
        <v>0</v>
      </c>
      <c r="D2" s="12"/>
      <c r="E2" s="12"/>
      <c r="H2" s="14" t="s">
        <v>34</v>
      </c>
      <c r="I2" s="12"/>
      <c r="J2" s="12"/>
    </row>
    <row r="3" spans="1:60" ht="5.25" customHeight="1"/>
    <row r="4" spans="1:60" s="15" customFormat="1" ht="14.25">
      <c r="A4" s="15" t="s">
        <v>276</v>
      </c>
      <c r="H4" s="16">
        <f ca="1">NOW()</f>
        <v>43583.771235995373</v>
      </c>
      <c r="J4" s="17"/>
      <c r="K4" s="18" t="str">
        <f>A4</f>
        <v>新羽地区関連　年間事業スケジュール表(調整用)</v>
      </c>
      <c r="R4" s="16">
        <f ca="1">NOW()</f>
        <v>43583.771235995373</v>
      </c>
      <c r="U4" s="15" t="str">
        <f>A4</f>
        <v>新羽地区関連　年間事業スケジュール表(調整用)</v>
      </c>
      <c r="AA4" s="16"/>
      <c r="AB4" s="16">
        <f ca="1">NOW()</f>
        <v>43583.771235995373</v>
      </c>
      <c r="AE4" s="15" t="str">
        <f>A4</f>
        <v>新羽地区関連　年間事業スケジュール表(調整用)</v>
      </c>
      <c r="AL4" s="16">
        <f ca="1">NOW()</f>
        <v>43583.771235995373</v>
      </c>
      <c r="AO4" s="15" t="str">
        <f>A4</f>
        <v>新羽地区関連　年間事業スケジュール表(調整用)</v>
      </c>
      <c r="AU4" s="16"/>
      <c r="AV4" s="16">
        <f ca="1">NOW()</f>
        <v>43583.771235995373</v>
      </c>
      <c r="AY4" s="15" t="str">
        <f>A4</f>
        <v>新羽地区関連　年間事業スケジュール表(調整用)</v>
      </c>
      <c r="BF4" s="16">
        <f ca="1">NOW()</f>
        <v>43583.771235995373</v>
      </c>
    </row>
    <row r="5" spans="1:60" s="15" customFormat="1" ht="14.25">
      <c r="A5" s="20"/>
      <c r="B5" s="20"/>
      <c r="C5" s="19">
        <v>2018</v>
      </c>
      <c r="D5" s="19"/>
      <c r="E5" s="19" t="s">
        <v>277</v>
      </c>
      <c r="F5" s="18"/>
      <c r="G5" s="20"/>
      <c r="H5" s="18">
        <f>YEAR(DATE(C5,A6+1,1))</f>
        <v>2018</v>
      </c>
      <c r="I5" s="18"/>
      <c r="J5" s="16"/>
      <c r="K5" s="18"/>
      <c r="L5" s="20"/>
      <c r="M5" s="18">
        <f>YEAR(DATE(H5,F6+1,1))</f>
        <v>2018</v>
      </c>
      <c r="N5" s="18"/>
      <c r="O5" s="19" t="s">
        <v>277</v>
      </c>
      <c r="P5" s="18"/>
      <c r="Q5" s="20"/>
      <c r="R5" s="18">
        <f>YEAR(DATE(M5,K6+1,1))</f>
        <v>2018</v>
      </c>
      <c r="S5" s="18"/>
      <c r="T5" s="18"/>
      <c r="U5" s="20"/>
      <c r="V5" s="18"/>
      <c r="W5" s="18">
        <f>YEAR(DATE(R5,P6+1,1))</f>
        <v>2018</v>
      </c>
      <c r="X5" s="18"/>
      <c r="Y5" s="19" t="s">
        <v>277</v>
      </c>
      <c r="Z5" s="18"/>
      <c r="AA5" s="20"/>
      <c r="AB5" s="18">
        <f>YEAR(DATE(W5,U6+1,1))</f>
        <v>2018</v>
      </c>
      <c r="AC5" s="18"/>
      <c r="AD5" s="18"/>
      <c r="AE5" s="20"/>
      <c r="AF5" s="20"/>
      <c r="AG5" s="18">
        <f>YEAR(DATE(AB5,Z6+1,1))</f>
        <v>2018</v>
      </c>
      <c r="AH5" s="18"/>
      <c r="AI5" s="19" t="s">
        <v>277</v>
      </c>
      <c r="AJ5" s="20"/>
      <c r="AK5" s="20"/>
      <c r="AL5" s="18">
        <f>YEAR(DATE(AG5,AE6+1,1))</f>
        <v>2018</v>
      </c>
      <c r="AM5" s="18"/>
      <c r="AN5" s="18"/>
      <c r="AO5" s="20"/>
      <c r="AP5" s="20"/>
      <c r="AQ5" s="18">
        <f>YEAR(DATE(AL5,AJ6+1,1))</f>
        <v>2018</v>
      </c>
      <c r="AR5" s="18"/>
      <c r="AS5" s="19" t="s">
        <v>277</v>
      </c>
      <c r="AT5" s="18"/>
      <c r="AU5" s="20"/>
      <c r="AV5" s="18">
        <f>YEAR(DATE(AQ5,AO6+1,1))</f>
        <v>2019</v>
      </c>
      <c r="AW5" s="18"/>
      <c r="AX5" s="18"/>
      <c r="AY5" s="18"/>
      <c r="AZ5" s="20"/>
      <c r="BA5" s="18">
        <f>YEAR(DATE(AV5,AT6+1,1))</f>
        <v>2019</v>
      </c>
      <c r="BB5" s="18"/>
      <c r="BC5" s="19" t="s">
        <v>277</v>
      </c>
      <c r="BD5" s="18"/>
      <c r="BE5" s="20"/>
      <c r="BF5" s="18">
        <f>YEAR(DATE(BA5,AY6+1,1))</f>
        <v>2019</v>
      </c>
      <c r="BG5" s="18"/>
      <c r="BH5" s="18"/>
    </row>
    <row r="6" spans="1:60" s="15" customFormat="1" ht="14.25">
      <c r="A6" s="194">
        <v>4</v>
      </c>
      <c r="B6" s="195"/>
      <c r="C6" s="195"/>
      <c r="D6" s="195"/>
      <c r="E6" s="196"/>
      <c r="F6" s="194">
        <f>A6+1</f>
        <v>5</v>
      </c>
      <c r="G6" s="195"/>
      <c r="H6" s="195"/>
      <c r="I6" s="195"/>
      <c r="J6" s="196"/>
      <c r="K6" s="194">
        <f>F6+1</f>
        <v>6</v>
      </c>
      <c r="L6" s="195"/>
      <c r="M6" s="195"/>
      <c r="N6" s="195"/>
      <c r="O6" s="196"/>
      <c r="P6" s="194">
        <f t="shared" ref="P6" si="0">K6+1</f>
        <v>7</v>
      </c>
      <c r="Q6" s="195"/>
      <c r="R6" s="195"/>
      <c r="S6" s="195"/>
      <c r="T6" s="196"/>
      <c r="U6" s="194">
        <f t="shared" ref="U6" si="1">P6+1</f>
        <v>8</v>
      </c>
      <c r="V6" s="195"/>
      <c r="W6" s="195"/>
      <c r="X6" s="195"/>
      <c r="Y6" s="196"/>
      <c r="Z6" s="194">
        <f t="shared" ref="Z6" si="2">U6+1</f>
        <v>9</v>
      </c>
      <c r="AA6" s="195"/>
      <c r="AB6" s="195"/>
      <c r="AC6" s="195"/>
      <c r="AD6" s="196"/>
      <c r="AE6" s="194">
        <f t="shared" ref="AE6" si="3">Z6+1</f>
        <v>10</v>
      </c>
      <c r="AF6" s="195"/>
      <c r="AG6" s="195"/>
      <c r="AH6" s="195"/>
      <c r="AI6" s="196"/>
      <c r="AJ6" s="194">
        <f t="shared" ref="AJ6" si="4">AE6+1</f>
        <v>11</v>
      </c>
      <c r="AK6" s="195"/>
      <c r="AL6" s="195"/>
      <c r="AM6" s="195"/>
      <c r="AN6" s="196"/>
      <c r="AO6" s="194">
        <f t="shared" ref="AO6" si="5">AJ6+1</f>
        <v>12</v>
      </c>
      <c r="AP6" s="195"/>
      <c r="AQ6" s="195"/>
      <c r="AR6" s="195"/>
      <c r="AS6" s="196"/>
      <c r="AT6" s="194">
        <v>1</v>
      </c>
      <c r="AU6" s="195"/>
      <c r="AV6" s="195"/>
      <c r="AW6" s="195"/>
      <c r="AX6" s="196"/>
      <c r="AY6" s="194">
        <f t="shared" ref="AY6" si="6">AT6+1</f>
        <v>2</v>
      </c>
      <c r="AZ6" s="195"/>
      <c r="BA6" s="195"/>
      <c r="BB6" s="195"/>
      <c r="BC6" s="196"/>
      <c r="BD6" s="194">
        <f t="shared" ref="BD6" si="7">AY6+1</f>
        <v>3</v>
      </c>
      <c r="BE6" s="195"/>
      <c r="BF6" s="195"/>
      <c r="BG6" s="195"/>
      <c r="BH6" s="196"/>
    </row>
    <row r="7" spans="1:60" s="24" customFormat="1">
      <c r="A7" s="37"/>
      <c r="B7" s="21"/>
      <c r="C7" s="21" t="s">
        <v>15</v>
      </c>
      <c r="D7" s="21" t="s">
        <v>14</v>
      </c>
      <c r="E7" s="21" t="s">
        <v>21</v>
      </c>
      <c r="F7" s="22"/>
      <c r="G7" s="21"/>
      <c r="H7" s="21" t="str">
        <f>$C$7</f>
        <v>港北区・新羽地区</v>
      </c>
      <c r="I7" s="21" t="str">
        <f>$D$7</f>
        <v>地域団体</v>
      </c>
      <c r="J7" s="21" t="str">
        <f>$E$7</f>
        <v>３校・園・ＣＰ</v>
      </c>
      <c r="K7" s="22"/>
      <c r="L7" s="21"/>
      <c r="M7" s="21" t="str">
        <f>$C$7</f>
        <v>港北区・新羽地区</v>
      </c>
      <c r="N7" s="21" t="str">
        <f>$D$7</f>
        <v>地域団体</v>
      </c>
      <c r="O7" s="21" t="str">
        <f>$E$7</f>
        <v>３校・園・ＣＰ</v>
      </c>
      <c r="P7" s="22"/>
      <c r="Q7" s="21"/>
      <c r="R7" s="21" t="str">
        <f>$C$7</f>
        <v>港北区・新羽地区</v>
      </c>
      <c r="S7" s="21" t="str">
        <f>$D$7</f>
        <v>地域団体</v>
      </c>
      <c r="T7" s="21" t="str">
        <f>$E$7</f>
        <v>３校・園・ＣＰ</v>
      </c>
      <c r="U7" s="22"/>
      <c r="V7" s="21"/>
      <c r="W7" s="21" t="str">
        <f>$C$7</f>
        <v>港北区・新羽地区</v>
      </c>
      <c r="X7" s="21" t="str">
        <f>$D$7</f>
        <v>地域団体</v>
      </c>
      <c r="Y7" s="21" t="str">
        <f>$E$7</f>
        <v>３校・園・ＣＰ</v>
      </c>
      <c r="Z7" s="22"/>
      <c r="AA7" s="21"/>
      <c r="AB7" s="21" t="str">
        <f>$C$7</f>
        <v>港北区・新羽地区</v>
      </c>
      <c r="AC7" s="21" t="str">
        <f>$D$7</f>
        <v>地域団体</v>
      </c>
      <c r="AD7" s="21" t="str">
        <f>$E$7</f>
        <v>３校・園・ＣＰ</v>
      </c>
      <c r="AE7" s="22"/>
      <c r="AF7" s="21"/>
      <c r="AG7" s="21" t="str">
        <f>$C$7</f>
        <v>港北区・新羽地区</v>
      </c>
      <c r="AH7" s="21" t="str">
        <f>$D$7</f>
        <v>地域団体</v>
      </c>
      <c r="AI7" s="21" t="str">
        <f>$E$7</f>
        <v>３校・園・ＣＰ</v>
      </c>
      <c r="AJ7" s="22"/>
      <c r="AK7" s="21"/>
      <c r="AL7" s="21" t="str">
        <f>$C$7</f>
        <v>港北区・新羽地区</v>
      </c>
      <c r="AM7" s="21" t="str">
        <f>$D$7</f>
        <v>地域団体</v>
      </c>
      <c r="AN7" s="21" t="str">
        <f>$E$7</f>
        <v>３校・園・ＣＰ</v>
      </c>
      <c r="AO7" s="22"/>
      <c r="AP7" s="21"/>
      <c r="AQ7" s="23" t="str">
        <f>$C$7</f>
        <v>港北区・新羽地区</v>
      </c>
      <c r="AR7" s="23" t="str">
        <f>$D$7</f>
        <v>地域団体</v>
      </c>
      <c r="AS7" s="23" t="str">
        <f>$E$7</f>
        <v>３校・園・ＣＰ</v>
      </c>
      <c r="AT7" s="22"/>
      <c r="AU7" s="21"/>
      <c r="AV7" s="21" t="str">
        <f>$C$7</f>
        <v>港北区・新羽地区</v>
      </c>
      <c r="AW7" s="21" t="str">
        <f>$D$7</f>
        <v>地域団体</v>
      </c>
      <c r="AX7" s="21" t="str">
        <f>$E$7</f>
        <v>３校・園・ＣＰ</v>
      </c>
      <c r="AY7" s="22"/>
      <c r="AZ7" s="21"/>
      <c r="BA7" s="21" t="str">
        <f>$C$7</f>
        <v>港北区・新羽地区</v>
      </c>
      <c r="BB7" s="21" t="str">
        <f>$D$7</f>
        <v>地域団体</v>
      </c>
      <c r="BC7" s="21" t="str">
        <f>$E$7</f>
        <v>３校・園・ＣＰ</v>
      </c>
      <c r="BD7" s="22"/>
      <c r="BE7" s="21"/>
      <c r="BF7" s="21" t="str">
        <f>$C$7</f>
        <v>港北区・新羽地区</v>
      </c>
      <c r="BG7" s="21" t="str">
        <f>$D$7</f>
        <v>地域団体</v>
      </c>
      <c r="BH7" s="21" t="str">
        <f>$E$7</f>
        <v>３校・園・ＣＰ</v>
      </c>
    </row>
    <row r="8" spans="1:60" s="28" customFormat="1" ht="31.5">
      <c r="A8" s="26">
        <v>43191</v>
      </c>
      <c r="B8" s="25" t="str">
        <f t="shared" ref="B8:B37" si="8">VLOOKUP(WEEKDAY(A8,1),$B$49:$C$55,2)</f>
        <v>日</v>
      </c>
      <c r="C8" s="5"/>
      <c r="D8" s="5"/>
      <c r="E8" s="5"/>
      <c r="F8" s="26">
        <f>A37+1</f>
        <v>43221</v>
      </c>
      <c r="G8" s="25" t="str">
        <f t="shared" ref="G8:G38" si="9">VLOOKUP(WEEKDAY(F8,1),$B$49:$C$55,2)</f>
        <v>火</v>
      </c>
      <c r="H8" s="5"/>
      <c r="I8" s="5"/>
      <c r="J8" s="5" t="s">
        <v>37</v>
      </c>
      <c r="K8" s="26">
        <f>F38+1</f>
        <v>43252</v>
      </c>
      <c r="L8" s="25" t="str">
        <f t="shared" ref="L8:L37" si="10">VLOOKUP(WEEKDAY(K8,1),$B$49:$C$55,2)</f>
        <v>金</v>
      </c>
      <c r="M8" s="5" t="s">
        <v>38</v>
      </c>
      <c r="N8" s="5"/>
      <c r="O8" s="5"/>
      <c r="P8" s="26">
        <f>K37+1</f>
        <v>43282</v>
      </c>
      <c r="Q8" s="25" t="str">
        <f t="shared" ref="Q8:Q38" si="11">VLOOKUP(WEEKDAY(P8,1),$B$49:$C$55,2)</f>
        <v>日</v>
      </c>
      <c r="R8" s="5" t="s">
        <v>39</v>
      </c>
      <c r="S8" s="5"/>
      <c r="T8" s="5"/>
      <c r="U8" s="26">
        <f>P38+1</f>
        <v>43313</v>
      </c>
      <c r="V8" s="25" t="str">
        <f t="shared" ref="V8:V38" si="12">VLOOKUP(WEEKDAY(U8,1),$B$49:$C$55,2)</f>
        <v>水</v>
      </c>
      <c r="W8" s="5"/>
      <c r="X8" s="5"/>
      <c r="Y8" s="5"/>
      <c r="Z8" s="26">
        <f>U38+1</f>
        <v>43344</v>
      </c>
      <c r="AA8" s="25" t="str">
        <f t="shared" ref="AA8:AA37" si="13">VLOOKUP(WEEKDAY(Z8,1),$B$49:$C$55,2)</f>
        <v>土</v>
      </c>
      <c r="AB8" s="27" t="s">
        <v>42</v>
      </c>
      <c r="AC8" s="27"/>
      <c r="AD8" s="27"/>
      <c r="AE8" s="26">
        <f>Z37+1</f>
        <v>43374</v>
      </c>
      <c r="AF8" s="25" t="str">
        <f t="shared" ref="AF8:AF38" si="14">VLOOKUP(WEEKDAY(AE8,1),$B$49:$C$55,2)</f>
        <v>月</v>
      </c>
      <c r="AG8" s="27"/>
      <c r="AH8" s="27"/>
      <c r="AI8" s="27"/>
      <c r="AJ8" s="26">
        <f>AE38+1</f>
        <v>43405</v>
      </c>
      <c r="AK8" s="25" t="str">
        <f t="shared" ref="AK8:AK37" si="15">VLOOKUP(WEEKDAY(AJ8,1),$B$49:$C$55,2)</f>
        <v>木</v>
      </c>
      <c r="AL8" s="5" t="s">
        <v>278</v>
      </c>
      <c r="AM8" s="5"/>
      <c r="AN8" s="5" t="s">
        <v>41</v>
      </c>
      <c r="AO8" s="26">
        <f>AJ37+1</f>
        <v>43435</v>
      </c>
      <c r="AP8" s="25" t="str">
        <f t="shared" ref="AP8:AP38" si="16">VLOOKUP(WEEKDAY(AO8,1),$B$49:$C$55,2)</f>
        <v>土</v>
      </c>
      <c r="AQ8" s="5" t="s">
        <v>42</v>
      </c>
      <c r="AR8" s="5"/>
      <c r="AS8" s="5" t="s">
        <v>43</v>
      </c>
      <c r="AT8" s="26">
        <f>AO38+1</f>
        <v>43466</v>
      </c>
      <c r="AU8" s="25" t="str">
        <f t="shared" ref="AU8:AU38" si="17">VLOOKUP(WEEKDAY(AT8,1),$B$49:$C$55,2)</f>
        <v>火</v>
      </c>
      <c r="AV8" s="5" t="s">
        <v>44</v>
      </c>
      <c r="AW8" s="5"/>
      <c r="AX8" s="5"/>
      <c r="AY8" s="26">
        <f>AT38+1</f>
        <v>43497</v>
      </c>
      <c r="AZ8" s="25" t="str">
        <f t="shared" ref="AZ8:AZ35" si="18">VLOOKUP(WEEKDAY(AY8,1),$B$49:$C$55,2)</f>
        <v>金</v>
      </c>
      <c r="BA8" s="5"/>
      <c r="BB8" s="5"/>
      <c r="BC8" s="5" t="s">
        <v>45</v>
      </c>
      <c r="BD8" s="26">
        <f>AY35+1</f>
        <v>43525</v>
      </c>
      <c r="BE8" s="25" t="str">
        <f t="shared" ref="BE8:BE38" si="19">VLOOKUP(WEEKDAY(BD8,1),$B$49:$C$55,2)</f>
        <v>金</v>
      </c>
      <c r="BF8" s="5"/>
      <c r="BG8" s="5"/>
      <c r="BH8" s="5"/>
    </row>
    <row r="9" spans="1:60" s="28" customFormat="1" ht="39">
      <c r="A9" s="29">
        <f t="shared" ref="A9:A35" si="20">A8+1</f>
        <v>43192</v>
      </c>
      <c r="B9" s="25" t="str">
        <f t="shared" si="8"/>
        <v>月</v>
      </c>
      <c r="C9" s="5"/>
      <c r="D9" s="5"/>
      <c r="E9" s="5"/>
      <c r="F9" s="29">
        <f t="shared" ref="F9:F35" si="21">F8+1</f>
        <v>43222</v>
      </c>
      <c r="G9" s="25" t="str">
        <f t="shared" si="9"/>
        <v>水</v>
      </c>
      <c r="H9" s="5"/>
      <c r="I9" s="5"/>
      <c r="J9" s="5"/>
      <c r="K9" s="29">
        <f t="shared" ref="K9:K35" si="22">K8+1</f>
        <v>43253</v>
      </c>
      <c r="L9" s="25" t="str">
        <f t="shared" si="10"/>
        <v>土</v>
      </c>
      <c r="M9" s="5" t="s">
        <v>42</v>
      </c>
      <c r="N9" s="5" t="s">
        <v>279</v>
      </c>
      <c r="O9" s="5"/>
      <c r="P9" s="29">
        <f t="shared" ref="P9:P35" si="23">P8+1</f>
        <v>43283</v>
      </c>
      <c r="Q9" s="25" t="str">
        <f t="shared" si="11"/>
        <v>月</v>
      </c>
      <c r="R9" s="5"/>
      <c r="S9" s="5"/>
      <c r="T9" s="5"/>
      <c r="U9" s="29">
        <f t="shared" ref="U9:U35" si="24">U8+1</f>
        <v>43314</v>
      </c>
      <c r="V9" s="25" t="str">
        <f t="shared" si="12"/>
        <v>木</v>
      </c>
      <c r="W9" s="5" t="s">
        <v>278</v>
      </c>
      <c r="X9" s="5"/>
      <c r="Y9" s="5" t="s">
        <v>41</v>
      </c>
      <c r="Z9" s="29">
        <f t="shared" ref="Z9:Z35" si="25">Z8+1</f>
        <v>43345</v>
      </c>
      <c r="AA9" s="25" t="str">
        <f t="shared" si="13"/>
        <v>日</v>
      </c>
      <c r="AB9" s="5" t="s">
        <v>47</v>
      </c>
      <c r="AC9" s="5" t="s">
        <v>280</v>
      </c>
      <c r="AD9" s="5"/>
      <c r="AE9" s="29">
        <f t="shared" ref="AE9:AE35" si="26">AE8+1</f>
        <v>43375</v>
      </c>
      <c r="AF9" s="25" t="str">
        <f t="shared" si="14"/>
        <v>火</v>
      </c>
      <c r="AG9" s="5"/>
      <c r="AH9" s="5"/>
      <c r="AI9" s="5"/>
      <c r="AJ9" s="29">
        <f t="shared" ref="AJ9:AJ35" si="27">AJ8+1</f>
        <v>43406</v>
      </c>
      <c r="AK9" s="25" t="str">
        <f t="shared" si="15"/>
        <v>金</v>
      </c>
      <c r="AL9" s="5" t="s">
        <v>48</v>
      </c>
      <c r="AM9" s="5"/>
      <c r="AN9" s="5"/>
      <c r="AO9" s="29">
        <f t="shared" ref="AO9:AO35" si="28">AO8+1</f>
        <v>43436</v>
      </c>
      <c r="AP9" s="25" t="str">
        <f t="shared" si="16"/>
        <v>日</v>
      </c>
      <c r="AQ9" s="5"/>
      <c r="AR9" s="5" t="s">
        <v>49</v>
      </c>
      <c r="AS9" s="5"/>
      <c r="AT9" s="29">
        <f t="shared" ref="AT9:AT35" si="29">AT8+1</f>
        <v>43467</v>
      </c>
      <c r="AU9" s="25" t="str">
        <f t="shared" si="17"/>
        <v>水</v>
      </c>
      <c r="AV9" s="5" t="s">
        <v>50</v>
      </c>
      <c r="AW9" s="5"/>
      <c r="AX9" s="5"/>
      <c r="AY9" s="29">
        <f t="shared" ref="AY9:AY35" si="30">AY8+1</f>
        <v>43498</v>
      </c>
      <c r="AZ9" s="25" t="str">
        <f t="shared" si="18"/>
        <v>土</v>
      </c>
      <c r="BA9" s="5" t="s">
        <v>281</v>
      </c>
      <c r="BB9" s="5"/>
      <c r="BC9" s="5"/>
      <c r="BD9" s="29">
        <f t="shared" ref="BD9:BD35" si="31">BD8+1</f>
        <v>43526</v>
      </c>
      <c r="BE9" s="25" t="str">
        <f t="shared" si="19"/>
        <v>土</v>
      </c>
      <c r="BF9" s="5" t="s">
        <v>282</v>
      </c>
      <c r="BG9" s="5"/>
      <c r="BH9" s="5"/>
    </row>
    <row r="10" spans="1:60" s="28" customFormat="1" ht="29.25">
      <c r="A10" s="29">
        <f t="shared" si="20"/>
        <v>43193</v>
      </c>
      <c r="B10" s="25" t="str">
        <f t="shared" si="8"/>
        <v>火</v>
      </c>
      <c r="C10" s="5"/>
      <c r="D10" s="5"/>
      <c r="E10" s="5"/>
      <c r="F10" s="29">
        <f t="shared" si="21"/>
        <v>43223</v>
      </c>
      <c r="G10" s="25" t="str">
        <f t="shared" si="9"/>
        <v>木</v>
      </c>
      <c r="H10" s="5" t="s">
        <v>278</v>
      </c>
      <c r="I10" s="5"/>
      <c r="J10" s="5" t="s">
        <v>41</v>
      </c>
      <c r="K10" s="29">
        <f t="shared" si="22"/>
        <v>43254</v>
      </c>
      <c r="L10" s="25" t="str">
        <f t="shared" si="10"/>
        <v>日</v>
      </c>
      <c r="M10" s="5"/>
      <c r="N10" s="5" t="s">
        <v>51</v>
      </c>
      <c r="O10" s="5"/>
      <c r="P10" s="29">
        <f t="shared" si="23"/>
        <v>43284</v>
      </c>
      <c r="Q10" s="25" t="str">
        <f t="shared" si="11"/>
        <v>火</v>
      </c>
      <c r="R10" s="5"/>
      <c r="S10" s="5"/>
      <c r="T10" s="5"/>
      <c r="U10" s="29">
        <f t="shared" si="24"/>
        <v>43315</v>
      </c>
      <c r="V10" s="25" t="str">
        <f t="shared" si="12"/>
        <v>金</v>
      </c>
      <c r="W10" s="5" t="s">
        <v>38</v>
      </c>
      <c r="X10" s="5"/>
      <c r="Y10" s="5"/>
      <c r="Z10" s="29">
        <f t="shared" si="25"/>
        <v>43346</v>
      </c>
      <c r="AA10" s="25" t="str">
        <f t="shared" si="13"/>
        <v>月</v>
      </c>
      <c r="AB10" s="5"/>
      <c r="AC10" s="5"/>
      <c r="AD10" s="5"/>
      <c r="AE10" s="29">
        <f t="shared" si="26"/>
        <v>43376</v>
      </c>
      <c r="AF10" s="25" t="str">
        <f t="shared" si="14"/>
        <v>水</v>
      </c>
      <c r="AG10" s="5"/>
      <c r="AH10" s="5"/>
      <c r="AI10" s="5"/>
      <c r="AJ10" s="29">
        <f t="shared" si="27"/>
        <v>43407</v>
      </c>
      <c r="AK10" s="25" t="str">
        <f t="shared" si="15"/>
        <v>土</v>
      </c>
      <c r="AL10" s="5" t="s">
        <v>52</v>
      </c>
      <c r="AM10" s="5" t="s">
        <v>53</v>
      </c>
      <c r="AN10" s="5"/>
      <c r="AO10" s="29">
        <f t="shared" si="28"/>
        <v>43437</v>
      </c>
      <c r="AP10" s="25" t="str">
        <f t="shared" si="16"/>
        <v>月</v>
      </c>
      <c r="AQ10" s="5"/>
      <c r="AR10" s="5"/>
      <c r="AS10" s="5"/>
      <c r="AT10" s="29">
        <f t="shared" si="29"/>
        <v>43468</v>
      </c>
      <c r="AU10" s="25" t="str">
        <f t="shared" si="17"/>
        <v>木</v>
      </c>
      <c r="AV10" s="5" t="s">
        <v>54</v>
      </c>
      <c r="AW10" s="5"/>
      <c r="AX10" s="5" t="s">
        <v>283</v>
      </c>
      <c r="AY10" s="29">
        <f t="shared" si="30"/>
        <v>43499</v>
      </c>
      <c r="AZ10" s="25" t="str">
        <f t="shared" si="18"/>
        <v>日</v>
      </c>
      <c r="BA10" s="5"/>
      <c r="BB10" s="5" t="s">
        <v>284</v>
      </c>
      <c r="BC10" s="5"/>
      <c r="BD10" s="29">
        <f t="shared" si="31"/>
        <v>43527</v>
      </c>
      <c r="BE10" s="25" t="str">
        <f t="shared" si="19"/>
        <v>日</v>
      </c>
      <c r="BF10" s="5"/>
      <c r="BG10" s="5" t="s">
        <v>285</v>
      </c>
      <c r="BH10" s="5"/>
    </row>
    <row r="11" spans="1:60" s="28" customFormat="1" ht="31.5" customHeight="1">
      <c r="A11" s="29">
        <f t="shared" si="20"/>
        <v>43194</v>
      </c>
      <c r="B11" s="25" t="str">
        <f t="shared" si="8"/>
        <v>水</v>
      </c>
      <c r="C11" s="5"/>
      <c r="D11" s="5"/>
      <c r="E11" s="5" t="s">
        <v>286</v>
      </c>
      <c r="F11" s="29">
        <f t="shared" si="21"/>
        <v>43224</v>
      </c>
      <c r="G11" s="25" t="str">
        <f t="shared" si="9"/>
        <v>金</v>
      </c>
      <c r="H11" s="5" t="s">
        <v>55</v>
      </c>
      <c r="I11" s="5"/>
      <c r="J11" s="5"/>
      <c r="K11" s="29">
        <f t="shared" si="22"/>
        <v>43255</v>
      </c>
      <c r="L11" s="25" t="str">
        <f t="shared" si="10"/>
        <v>月</v>
      </c>
      <c r="M11" s="5"/>
      <c r="N11" s="5"/>
      <c r="O11" s="5" t="s">
        <v>125</v>
      </c>
      <c r="P11" s="29">
        <f t="shared" si="23"/>
        <v>43285</v>
      </c>
      <c r="Q11" s="25" t="str">
        <f t="shared" si="11"/>
        <v>水</v>
      </c>
      <c r="R11" s="5"/>
      <c r="S11" s="5"/>
      <c r="T11" s="5"/>
      <c r="U11" s="29">
        <f t="shared" si="24"/>
        <v>43316</v>
      </c>
      <c r="V11" s="25" t="str">
        <f t="shared" si="12"/>
        <v>土</v>
      </c>
      <c r="W11" s="5" t="s">
        <v>42</v>
      </c>
      <c r="X11" s="5" t="s">
        <v>56</v>
      </c>
      <c r="Y11" s="5"/>
      <c r="Z11" s="29">
        <f t="shared" si="25"/>
        <v>43347</v>
      </c>
      <c r="AA11" s="25" t="str">
        <f t="shared" si="13"/>
        <v>火</v>
      </c>
      <c r="AB11" s="5"/>
      <c r="AC11" s="5"/>
      <c r="AD11" s="5"/>
      <c r="AE11" s="29">
        <f t="shared" si="26"/>
        <v>43377</v>
      </c>
      <c r="AF11" s="25" t="str">
        <f t="shared" si="14"/>
        <v>木</v>
      </c>
      <c r="AG11" s="5" t="s">
        <v>287</v>
      </c>
      <c r="AH11" s="5"/>
      <c r="AI11" s="5" t="s">
        <v>41</v>
      </c>
      <c r="AJ11" s="29">
        <f t="shared" si="27"/>
        <v>43408</v>
      </c>
      <c r="AK11" s="25" t="str">
        <f t="shared" si="15"/>
        <v>日</v>
      </c>
      <c r="AL11" s="5" t="s">
        <v>57</v>
      </c>
      <c r="AM11" s="5"/>
      <c r="AN11" s="5" t="s">
        <v>58</v>
      </c>
      <c r="AO11" s="29">
        <f t="shared" si="28"/>
        <v>43438</v>
      </c>
      <c r="AP11" s="25" t="str">
        <f t="shared" si="16"/>
        <v>火</v>
      </c>
      <c r="AQ11" s="5"/>
      <c r="AR11" s="5"/>
      <c r="AS11" s="5"/>
      <c r="AT11" s="29">
        <f t="shared" si="29"/>
        <v>43469</v>
      </c>
      <c r="AU11" s="25" t="str">
        <f t="shared" si="17"/>
        <v>金</v>
      </c>
      <c r="AV11" s="5" t="s">
        <v>288</v>
      </c>
      <c r="AW11" s="5"/>
      <c r="AX11" s="5"/>
      <c r="AY11" s="29">
        <f t="shared" si="30"/>
        <v>43500</v>
      </c>
      <c r="AZ11" s="25" t="str">
        <f t="shared" si="18"/>
        <v>月</v>
      </c>
      <c r="BA11" s="5"/>
      <c r="BB11" s="5"/>
      <c r="BC11" s="5"/>
      <c r="BD11" s="29">
        <f t="shared" si="31"/>
        <v>43528</v>
      </c>
      <c r="BE11" s="25" t="str">
        <f t="shared" si="19"/>
        <v>月</v>
      </c>
      <c r="BF11" s="5"/>
      <c r="BG11" s="5"/>
      <c r="BH11" s="5"/>
    </row>
    <row r="12" spans="1:60" s="28" customFormat="1" ht="19.5">
      <c r="A12" s="29">
        <f t="shared" si="20"/>
        <v>43195</v>
      </c>
      <c r="B12" s="25" t="str">
        <f t="shared" si="8"/>
        <v>木</v>
      </c>
      <c r="C12" s="5" t="s">
        <v>278</v>
      </c>
      <c r="D12" s="5"/>
      <c r="E12" s="5" t="s">
        <v>41</v>
      </c>
      <c r="F12" s="29">
        <f t="shared" si="21"/>
        <v>43225</v>
      </c>
      <c r="G12" s="25" t="str">
        <f t="shared" si="9"/>
        <v>土</v>
      </c>
      <c r="H12" s="5" t="s">
        <v>42</v>
      </c>
      <c r="I12" s="5"/>
      <c r="J12" s="5"/>
      <c r="K12" s="29">
        <f t="shared" si="22"/>
        <v>43256</v>
      </c>
      <c r="L12" s="25" t="str">
        <f t="shared" si="10"/>
        <v>火</v>
      </c>
      <c r="M12" s="5"/>
      <c r="N12" s="5"/>
      <c r="O12" s="5" t="s">
        <v>125</v>
      </c>
      <c r="P12" s="29">
        <f t="shared" si="23"/>
        <v>43286</v>
      </c>
      <c r="Q12" s="25" t="str">
        <f t="shared" si="11"/>
        <v>木</v>
      </c>
      <c r="R12" s="5" t="s">
        <v>278</v>
      </c>
      <c r="S12" s="5"/>
      <c r="T12" s="5" t="s">
        <v>41</v>
      </c>
      <c r="U12" s="29">
        <f t="shared" si="24"/>
        <v>43317</v>
      </c>
      <c r="V12" s="25" t="str">
        <f t="shared" si="12"/>
        <v>日</v>
      </c>
      <c r="W12" s="5" t="s">
        <v>289</v>
      </c>
      <c r="X12" s="5" t="s">
        <v>59</v>
      </c>
      <c r="Y12" s="5"/>
      <c r="Z12" s="29">
        <f t="shared" si="25"/>
        <v>43348</v>
      </c>
      <c r="AA12" s="25" t="str">
        <f t="shared" si="13"/>
        <v>水</v>
      </c>
      <c r="AB12" s="5"/>
      <c r="AC12" s="5"/>
      <c r="AD12" s="5"/>
      <c r="AE12" s="29">
        <f>AE11+1</f>
        <v>43378</v>
      </c>
      <c r="AF12" s="25" t="str">
        <f t="shared" si="14"/>
        <v>金</v>
      </c>
      <c r="AG12" s="5" t="s">
        <v>38</v>
      </c>
      <c r="AH12" s="5"/>
      <c r="AI12" s="5" t="s">
        <v>60</v>
      </c>
      <c r="AJ12" s="29">
        <f t="shared" si="27"/>
        <v>43409</v>
      </c>
      <c r="AK12" s="25" t="str">
        <f t="shared" si="15"/>
        <v>月</v>
      </c>
      <c r="AL12" s="5" t="s">
        <v>50</v>
      </c>
      <c r="AM12" s="5"/>
      <c r="AN12" s="5"/>
      <c r="AO12" s="29">
        <f t="shared" si="28"/>
        <v>43439</v>
      </c>
      <c r="AP12" s="25" t="str">
        <f t="shared" si="16"/>
        <v>水</v>
      </c>
      <c r="AQ12" s="5"/>
      <c r="AR12" s="5"/>
      <c r="AS12" s="5"/>
      <c r="AT12" s="29">
        <f t="shared" si="29"/>
        <v>43470</v>
      </c>
      <c r="AU12" s="25" t="str">
        <f t="shared" si="17"/>
        <v>土</v>
      </c>
      <c r="AV12" s="5" t="s">
        <v>290</v>
      </c>
      <c r="AW12" s="5"/>
      <c r="AX12" s="5"/>
      <c r="AY12" s="29">
        <f t="shared" si="30"/>
        <v>43501</v>
      </c>
      <c r="AZ12" s="25" t="str">
        <f t="shared" si="18"/>
        <v>火</v>
      </c>
      <c r="BA12" s="5"/>
      <c r="BB12" s="5"/>
      <c r="BC12" s="5"/>
      <c r="BD12" s="29">
        <f t="shared" si="31"/>
        <v>43529</v>
      </c>
      <c r="BE12" s="25" t="str">
        <f t="shared" si="19"/>
        <v>火</v>
      </c>
      <c r="BF12" s="5"/>
      <c r="BG12" s="5"/>
      <c r="BH12" s="5"/>
    </row>
    <row r="13" spans="1:60" s="28" customFormat="1" ht="29.25">
      <c r="A13" s="29">
        <f t="shared" si="20"/>
        <v>43196</v>
      </c>
      <c r="B13" s="25" t="str">
        <f t="shared" si="8"/>
        <v>金</v>
      </c>
      <c r="C13" s="5" t="s">
        <v>38</v>
      </c>
      <c r="D13" s="5"/>
      <c r="E13" s="5"/>
      <c r="F13" s="29">
        <f t="shared" si="21"/>
        <v>43226</v>
      </c>
      <c r="G13" s="25" t="str">
        <f t="shared" si="9"/>
        <v>日</v>
      </c>
      <c r="H13" s="5"/>
      <c r="I13" s="5"/>
      <c r="J13" s="5"/>
      <c r="K13" s="29">
        <f t="shared" si="22"/>
        <v>43257</v>
      </c>
      <c r="L13" s="25" t="str">
        <f t="shared" si="10"/>
        <v>水</v>
      </c>
      <c r="M13" s="5"/>
      <c r="N13" s="5"/>
      <c r="O13" s="5" t="s">
        <v>291</v>
      </c>
      <c r="P13" s="29">
        <f t="shared" si="23"/>
        <v>43287</v>
      </c>
      <c r="Q13" s="25" t="str">
        <f t="shared" si="11"/>
        <v>金</v>
      </c>
      <c r="R13" s="5" t="s">
        <v>38</v>
      </c>
      <c r="S13" s="5"/>
      <c r="T13" s="5"/>
      <c r="U13" s="29">
        <f t="shared" si="24"/>
        <v>43318</v>
      </c>
      <c r="V13" s="25" t="str">
        <f t="shared" si="12"/>
        <v>月</v>
      </c>
      <c r="W13" s="5"/>
      <c r="X13" s="5"/>
      <c r="Y13" s="5"/>
      <c r="Z13" s="29">
        <f t="shared" si="25"/>
        <v>43349</v>
      </c>
      <c r="AA13" s="25" t="str">
        <f t="shared" si="13"/>
        <v>木</v>
      </c>
      <c r="AB13" s="5" t="s">
        <v>292</v>
      </c>
      <c r="AC13" s="5"/>
      <c r="AD13" s="5" t="s">
        <v>41</v>
      </c>
      <c r="AE13" s="29">
        <f t="shared" si="26"/>
        <v>43379</v>
      </c>
      <c r="AF13" s="25" t="str">
        <f t="shared" si="14"/>
        <v>土</v>
      </c>
      <c r="AG13" s="5" t="s">
        <v>293</v>
      </c>
      <c r="AH13" s="5"/>
      <c r="AI13" s="5" t="s">
        <v>61</v>
      </c>
      <c r="AJ13" s="29">
        <f t="shared" si="27"/>
        <v>43410</v>
      </c>
      <c r="AK13" s="25" t="str">
        <f t="shared" si="15"/>
        <v>火</v>
      </c>
      <c r="AL13" s="5"/>
      <c r="AM13" s="5"/>
      <c r="AN13" s="5" t="s">
        <v>62</v>
      </c>
      <c r="AO13" s="29">
        <f t="shared" si="28"/>
        <v>43440</v>
      </c>
      <c r="AP13" s="25" t="str">
        <f t="shared" si="16"/>
        <v>木</v>
      </c>
      <c r="AQ13" s="5" t="s">
        <v>292</v>
      </c>
      <c r="AR13" s="5"/>
      <c r="AS13" s="5" t="s">
        <v>41</v>
      </c>
      <c r="AT13" s="29">
        <f t="shared" si="29"/>
        <v>43471</v>
      </c>
      <c r="AU13" s="25" t="str">
        <f t="shared" si="17"/>
        <v>日</v>
      </c>
      <c r="AV13" s="5" t="s">
        <v>294</v>
      </c>
      <c r="AW13" s="5"/>
      <c r="AX13" s="5"/>
      <c r="AY13" s="29">
        <f t="shared" si="30"/>
        <v>43502</v>
      </c>
      <c r="AZ13" s="25" t="str">
        <f t="shared" si="18"/>
        <v>水</v>
      </c>
      <c r="BA13" s="5"/>
      <c r="BB13" s="5"/>
      <c r="BC13" s="5"/>
      <c r="BD13" s="29">
        <f t="shared" si="31"/>
        <v>43530</v>
      </c>
      <c r="BE13" s="25" t="str">
        <f t="shared" si="19"/>
        <v>水</v>
      </c>
      <c r="BF13" s="5" t="s">
        <v>295</v>
      </c>
      <c r="BG13" s="5"/>
      <c r="BH13" s="5"/>
    </row>
    <row r="14" spans="1:60" s="28" customFormat="1" ht="19.5">
      <c r="A14" s="29">
        <f t="shared" si="20"/>
        <v>43197</v>
      </c>
      <c r="B14" s="25" t="str">
        <f t="shared" si="8"/>
        <v>土</v>
      </c>
      <c r="C14" s="5" t="s">
        <v>42</v>
      </c>
      <c r="D14" s="5"/>
      <c r="E14" s="5"/>
      <c r="F14" s="29">
        <f t="shared" si="21"/>
        <v>43227</v>
      </c>
      <c r="G14" s="25" t="str">
        <f t="shared" si="9"/>
        <v>月</v>
      </c>
      <c r="H14" s="5"/>
      <c r="I14" s="5"/>
      <c r="J14" s="5"/>
      <c r="K14" s="29">
        <f t="shared" si="22"/>
        <v>43258</v>
      </c>
      <c r="L14" s="25" t="str">
        <f t="shared" si="10"/>
        <v>木</v>
      </c>
      <c r="M14" s="5"/>
      <c r="N14" s="5"/>
      <c r="O14" s="5" t="s">
        <v>63</v>
      </c>
      <c r="P14" s="29">
        <f t="shared" si="23"/>
        <v>43288</v>
      </c>
      <c r="Q14" s="25" t="str">
        <f t="shared" si="11"/>
        <v>土</v>
      </c>
      <c r="R14" s="5" t="s">
        <v>42</v>
      </c>
      <c r="S14" s="5" t="s">
        <v>64</v>
      </c>
      <c r="T14" s="5"/>
      <c r="U14" s="29">
        <f t="shared" si="24"/>
        <v>43319</v>
      </c>
      <c r="V14" s="25" t="str">
        <f t="shared" si="12"/>
        <v>火</v>
      </c>
      <c r="W14" s="5"/>
      <c r="X14" s="5"/>
      <c r="Y14" s="5"/>
      <c r="Z14" s="29">
        <f t="shared" si="25"/>
        <v>43350</v>
      </c>
      <c r="AA14" s="25" t="str">
        <f t="shared" si="13"/>
        <v>金</v>
      </c>
      <c r="AB14" s="5" t="s">
        <v>38</v>
      </c>
      <c r="AC14" s="5"/>
      <c r="AD14" s="5"/>
      <c r="AE14" s="29">
        <f t="shared" si="26"/>
        <v>43380</v>
      </c>
      <c r="AF14" s="25" t="str">
        <f t="shared" si="14"/>
        <v>日</v>
      </c>
      <c r="AG14" s="5"/>
      <c r="AH14" s="5"/>
      <c r="AI14" s="5" t="s">
        <v>66</v>
      </c>
      <c r="AJ14" s="29">
        <f t="shared" si="27"/>
        <v>43411</v>
      </c>
      <c r="AK14" s="25" t="str">
        <f t="shared" si="15"/>
        <v>水</v>
      </c>
      <c r="AL14" s="5"/>
      <c r="AM14" s="5"/>
      <c r="AN14" s="5"/>
      <c r="AO14" s="29">
        <f t="shared" si="28"/>
        <v>43441</v>
      </c>
      <c r="AP14" s="25" t="str">
        <f t="shared" si="16"/>
        <v>金</v>
      </c>
      <c r="AQ14" s="5" t="s">
        <v>38</v>
      </c>
      <c r="AR14" s="5"/>
      <c r="AS14" s="5"/>
      <c r="AT14" s="29">
        <f t="shared" si="29"/>
        <v>43472</v>
      </c>
      <c r="AU14" s="25" t="str">
        <f t="shared" si="17"/>
        <v>月</v>
      </c>
      <c r="AV14" s="5" t="s">
        <v>10</v>
      </c>
      <c r="AW14" s="5" t="s">
        <v>67</v>
      </c>
      <c r="AX14" s="5"/>
      <c r="AY14" s="29">
        <f t="shared" si="30"/>
        <v>43503</v>
      </c>
      <c r="AZ14" s="25" t="str">
        <f t="shared" si="18"/>
        <v>木</v>
      </c>
      <c r="BA14" s="5" t="s">
        <v>292</v>
      </c>
      <c r="BB14" s="5"/>
      <c r="BC14" s="5" t="s">
        <v>283</v>
      </c>
      <c r="BD14" s="29">
        <f t="shared" si="31"/>
        <v>43531</v>
      </c>
      <c r="BE14" s="25" t="str">
        <f t="shared" si="19"/>
        <v>木</v>
      </c>
      <c r="BF14" s="5" t="s">
        <v>292</v>
      </c>
      <c r="BG14" s="5"/>
      <c r="BH14" s="5" t="s">
        <v>283</v>
      </c>
    </row>
    <row r="15" spans="1:60" s="28" customFormat="1" ht="39">
      <c r="A15" s="29">
        <f t="shared" si="20"/>
        <v>43198</v>
      </c>
      <c r="B15" s="25" t="str">
        <f t="shared" si="8"/>
        <v>日</v>
      </c>
      <c r="C15" s="5" t="s">
        <v>68</v>
      </c>
      <c r="D15" s="5"/>
      <c r="E15" s="5"/>
      <c r="F15" s="29">
        <f t="shared" si="21"/>
        <v>43228</v>
      </c>
      <c r="G15" s="25" t="str">
        <f t="shared" si="9"/>
        <v>火</v>
      </c>
      <c r="H15" s="5"/>
      <c r="I15" s="5" t="s">
        <v>296</v>
      </c>
      <c r="J15" s="5"/>
      <c r="K15" s="29">
        <f t="shared" si="22"/>
        <v>43259</v>
      </c>
      <c r="L15" s="25" t="str">
        <f t="shared" si="10"/>
        <v>金</v>
      </c>
      <c r="M15" s="5"/>
      <c r="N15" s="5"/>
      <c r="O15" s="5" t="s">
        <v>297</v>
      </c>
      <c r="P15" s="29">
        <f t="shared" si="23"/>
        <v>43289</v>
      </c>
      <c r="Q15" s="25" t="str">
        <f t="shared" si="11"/>
        <v>日</v>
      </c>
      <c r="R15" s="5"/>
      <c r="S15" s="5" t="s">
        <v>298</v>
      </c>
      <c r="T15" s="5"/>
      <c r="U15" s="29">
        <f t="shared" si="24"/>
        <v>43320</v>
      </c>
      <c r="V15" s="25" t="str">
        <f t="shared" si="12"/>
        <v>水</v>
      </c>
      <c r="W15" s="5"/>
      <c r="X15" s="5" t="s">
        <v>69</v>
      </c>
      <c r="Y15" s="5"/>
      <c r="Z15" s="29">
        <f t="shared" si="25"/>
        <v>43351</v>
      </c>
      <c r="AA15" s="25" t="str">
        <f t="shared" si="13"/>
        <v>土</v>
      </c>
      <c r="AB15" s="5" t="s">
        <v>70</v>
      </c>
      <c r="AC15" s="5"/>
      <c r="AD15" s="5"/>
      <c r="AE15" s="29">
        <f t="shared" si="26"/>
        <v>43381</v>
      </c>
      <c r="AF15" s="25" t="str">
        <f t="shared" si="14"/>
        <v>月</v>
      </c>
      <c r="AG15" s="5"/>
      <c r="AH15" s="5"/>
      <c r="AI15" s="5" t="s">
        <v>299</v>
      </c>
      <c r="AJ15" s="29">
        <f t="shared" si="27"/>
        <v>43412</v>
      </c>
      <c r="AK15" s="25" t="str">
        <f t="shared" si="15"/>
        <v>木</v>
      </c>
      <c r="AL15" s="5"/>
      <c r="AM15" s="5" t="s">
        <v>71</v>
      </c>
      <c r="AN15" s="5" t="s">
        <v>38</v>
      </c>
      <c r="AO15" s="29">
        <f t="shared" si="28"/>
        <v>43442</v>
      </c>
      <c r="AP15" s="25" t="str">
        <f t="shared" si="16"/>
        <v>土</v>
      </c>
      <c r="AQ15" s="5" t="s">
        <v>72</v>
      </c>
      <c r="AR15" s="5"/>
      <c r="AS15" s="5"/>
      <c r="AT15" s="29">
        <f t="shared" si="29"/>
        <v>43473</v>
      </c>
      <c r="AU15" s="25" t="str">
        <f t="shared" si="17"/>
        <v>火</v>
      </c>
      <c r="AV15" s="5"/>
      <c r="AW15" s="5" t="s">
        <v>300</v>
      </c>
      <c r="AX15" s="5" t="s">
        <v>73</v>
      </c>
      <c r="AY15" s="29">
        <f t="shared" si="30"/>
        <v>43504</v>
      </c>
      <c r="AZ15" s="25" t="str">
        <f t="shared" si="18"/>
        <v>金</v>
      </c>
      <c r="BA15" s="5" t="s">
        <v>55</v>
      </c>
      <c r="BB15" s="5"/>
      <c r="BC15" s="5"/>
      <c r="BD15" s="29">
        <f t="shared" si="31"/>
        <v>43532</v>
      </c>
      <c r="BE15" s="25" t="str">
        <f t="shared" si="19"/>
        <v>金</v>
      </c>
      <c r="BF15" s="5" t="s">
        <v>55</v>
      </c>
      <c r="BG15" s="5"/>
      <c r="BH15" s="5" t="s">
        <v>74</v>
      </c>
    </row>
    <row r="16" spans="1:60" s="28" customFormat="1" ht="19.5">
      <c r="A16" s="29">
        <f t="shared" si="20"/>
        <v>43199</v>
      </c>
      <c r="B16" s="25" t="str">
        <f t="shared" si="8"/>
        <v>月</v>
      </c>
      <c r="C16" s="5"/>
      <c r="D16" s="5"/>
      <c r="E16" s="5"/>
      <c r="F16" s="29">
        <f t="shared" si="21"/>
        <v>43229</v>
      </c>
      <c r="G16" s="25" t="str">
        <f t="shared" si="9"/>
        <v>水</v>
      </c>
      <c r="H16" s="5"/>
      <c r="I16" s="5" t="s">
        <v>75</v>
      </c>
      <c r="J16" s="5"/>
      <c r="K16" s="29">
        <f t="shared" si="22"/>
        <v>43260</v>
      </c>
      <c r="L16" s="25" t="str">
        <f t="shared" si="10"/>
        <v>土</v>
      </c>
      <c r="M16" s="5"/>
      <c r="N16" s="5"/>
      <c r="O16" s="5"/>
      <c r="P16" s="29">
        <f t="shared" si="23"/>
        <v>43290</v>
      </c>
      <c r="Q16" s="25" t="str">
        <f t="shared" si="11"/>
        <v>月</v>
      </c>
      <c r="R16" s="5"/>
      <c r="S16" s="5"/>
      <c r="T16" s="5"/>
      <c r="U16" s="29">
        <f t="shared" si="24"/>
        <v>43321</v>
      </c>
      <c r="V16" s="25" t="str">
        <f t="shared" si="12"/>
        <v>木</v>
      </c>
      <c r="W16" s="5"/>
      <c r="X16" s="5"/>
      <c r="Y16" s="5"/>
      <c r="Z16" s="29">
        <f t="shared" si="25"/>
        <v>43352</v>
      </c>
      <c r="AA16" s="25" t="str">
        <f t="shared" si="13"/>
        <v>日</v>
      </c>
      <c r="AB16" s="5" t="s">
        <v>77</v>
      </c>
      <c r="AC16" s="5" t="s">
        <v>78</v>
      </c>
      <c r="AD16" s="5"/>
      <c r="AE16" s="29">
        <f t="shared" si="26"/>
        <v>43382</v>
      </c>
      <c r="AF16" s="25" t="str">
        <f t="shared" si="14"/>
        <v>火</v>
      </c>
      <c r="AG16" s="5"/>
      <c r="AH16" s="5" t="s">
        <v>296</v>
      </c>
      <c r="AI16" s="5"/>
      <c r="AJ16" s="29">
        <f t="shared" si="27"/>
        <v>43413</v>
      </c>
      <c r="AK16" s="25" t="str">
        <f t="shared" si="15"/>
        <v>金</v>
      </c>
      <c r="AL16" s="5"/>
      <c r="AM16" s="5" t="s">
        <v>71</v>
      </c>
      <c r="AN16" s="5" t="s">
        <v>292</v>
      </c>
      <c r="AO16" s="29">
        <f t="shared" si="28"/>
        <v>43443</v>
      </c>
      <c r="AP16" s="25" t="str">
        <f t="shared" si="16"/>
        <v>日</v>
      </c>
      <c r="AQ16" s="5" t="s">
        <v>79</v>
      </c>
      <c r="AR16" s="5" t="s">
        <v>49</v>
      </c>
      <c r="AS16" s="5"/>
      <c r="AT16" s="29">
        <f t="shared" si="29"/>
        <v>43474</v>
      </c>
      <c r="AU16" s="25" t="str">
        <f t="shared" si="17"/>
        <v>水</v>
      </c>
      <c r="AV16" s="5"/>
      <c r="AW16" s="5" t="s">
        <v>84</v>
      </c>
      <c r="AX16" s="5"/>
      <c r="AY16" s="29">
        <f t="shared" si="30"/>
        <v>43505</v>
      </c>
      <c r="AZ16" s="25" t="str">
        <f t="shared" si="18"/>
        <v>土</v>
      </c>
      <c r="BA16" s="5"/>
      <c r="BB16" s="5"/>
      <c r="BC16" s="5"/>
      <c r="BD16" s="29">
        <f t="shared" si="31"/>
        <v>43533</v>
      </c>
      <c r="BE16" s="25" t="str">
        <f t="shared" si="19"/>
        <v>土</v>
      </c>
      <c r="BF16" s="5" t="s">
        <v>80</v>
      </c>
      <c r="BG16" s="5"/>
      <c r="BH16" s="5"/>
    </row>
    <row r="17" spans="1:60" s="28" customFormat="1" ht="19.5">
      <c r="A17" s="29">
        <f t="shared" si="20"/>
        <v>43200</v>
      </c>
      <c r="B17" s="25" t="str">
        <f t="shared" si="8"/>
        <v>火</v>
      </c>
      <c r="C17" s="5"/>
      <c r="D17" s="5" t="s">
        <v>296</v>
      </c>
      <c r="E17" s="5"/>
      <c r="F17" s="29">
        <f t="shared" si="21"/>
        <v>43230</v>
      </c>
      <c r="G17" s="25" t="str">
        <f t="shared" si="9"/>
        <v>木</v>
      </c>
      <c r="H17" s="5"/>
      <c r="I17" s="5"/>
      <c r="J17" s="5"/>
      <c r="K17" s="29">
        <f t="shared" si="22"/>
        <v>43261</v>
      </c>
      <c r="L17" s="25" t="str">
        <f t="shared" si="10"/>
        <v>日</v>
      </c>
      <c r="M17" s="5" t="s">
        <v>301</v>
      </c>
      <c r="N17" s="5" t="s">
        <v>82</v>
      </c>
      <c r="O17" s="5"/>
      <c r="P17" s="29">
        <f t="shared" si="23"/>
        <v>43291</v>
      </c>
      <c r="Q17" s="25" t="str">
        <f t="shared" si="11"/>
        <v>火</v>
      </c>
      <c r="R17" s="5"/>
      <c r="S17" s="5" t="s">
        <v>296</v>
      </c>
      <c r="T17" s="5"/>
      <c r="U17" s="29">
        <f t="shared" si="24"/>
        <v>43322</v>
      </c>
      <c r="V17" s="25" t="str">
        <f t="shared" si="12"/>
        <v>金</v>
      </c>
      <c r="W17" s="5" t="s">
        <v>83</v>
      </c>
      <c r="X17" s="5"/>
      <c r="Y17" s="5"/>
      <c r="Z17" s="29">
        <f t="shared" si="25"/>
        <v>43353</v>
      </c>
      <c r="AA17" s="25" t="str">
        <f t="shared" si="13"/>
        <v>月</v>
      </c>
      <c r="AB17" s="5"/>
      <c r="AC17" s="5"/>
      <c r="AD17" s="5"/>
      <c r="AE17" s="29">
        <f t="shared" si="26"/>
        <v>43383</v>
      </c>
      <c r="AF17" s="25" t="str">
        <f t="shared" si="14"/>
        <v>水</v>
      </c>
      <c r="AG17" s="5"/>
      <c r="AH17" s="5" t="s">
        <v>84</v>
      </c>
      <c r="AI17" s="5"/>
      <c r="AJ17" s="29">
        <f t="shared" si="27"/>
        <v>43414</v>
      </c>
      <c r="AK17" s="25" t="str">
        <f t="shared" si="15"/>
        <v>土</v>
      </c>
      <c r="AL17" s="5"/>
      <c r="AM17" s="5"/>
      <c r="AN17" s="5" t="s">
        <v>85</v>
      </c>
      <c r="AO17" s="29">
        <f t="shared" si="28"/>
        <v>43444</v>
      </c>
      <c r="AP17" s="25" t="str">
        <f t="shared" si="16"/>
        <v>月</v>
      </c>
      <c r="AQ17" s="5" t="s">
        <v>50</v>
      </c>
      <c r="AR17" s="5"/>
      <c r="AS17" s="5"/>
      <c r="AT17" s="29">
        <f t="shared" si="29"/>
        <v>43475</v>
      </c>
      <c r="AU17" s="25" t="str">
        <f t="shared" si="17"/>
        <v>木</v>
      </c>
      <c r="AV17" s="5"/>
      <c r="AW17" s="5"/>
      <c r="AX17" s="5"/>
      <c r="AY17" s="29">
        <f t="shared" si="30"/>
        <v>43506</v>
      </c>
      <c r="AZ17" s="25" t="str">
        <f t="shared" si="18"/>
        <v>日</v>
      </c>
      <c r="BA17" s="5"/>
      <c r="BB17" s="5" t="s">
        <v>302</v>
      </c>
      <c r="BC17" s="5"/>
      <c r="BD17" s="29">
        <f t="shared" si="31"/>
        <v>43534</v>
      </c>
      <c r="BE17" s="25" t="str">
        <f t="shared" si="19"/>
        <v>日</v>
      </c>
      <c r="BF17" s="5"/>
      <c r="BG17" s="5" t="s">
        <v>86</v>
      </c>
      <c r="BH17" s="5"/>
    </row>
    <row r="18" spans="1:60" s="28" customFormat="1" ht="29.25">
      <c r="A18" s="29">
        <f t="shared" si="20"/>
        <v>43201</v>
      </c>
      <c r="B18" s="25" t="str">
        <f t="shared" si="8"/>
        <v>水</v>
      </c>
      <c r="C18" s="5"/>
      <c r="D18" s="5" t="s">
        <v>303</v>
      </c>
      <c r="E18" s="5"/>
      <c r="F18" s="29">
        <f t="shared" si="21"/>
        <v>43231</v>
      </c>
      <c r="G18" s="25" t="str">
        <f t="shared" si="9"/>
        <v>金</v>
      </c>
      <c r="H18" s="5"/>
      <c r="I18" s="5"/>
      <c r="J18" s="5"/>
      <c r="K18" s="29">
        <f t="shared" si="22"/>
        <v>43262</v>
      </c>
      <c r="L18" s="25" t="str">
        <f t="shared" si="10"/>
        <v>月</v>
      </c>
      <c r="M18" s="5"/>
      <c r="N18" s="5"/>
      <c r="O18" s="5"/>
      <c r="P18" s="29">
        <f t="shared" si="23"/>
        <v>43292</v>
      </c>
      <c r="Q18" s="25" t="str">
        <f t="shared" si="11"/>
        <v>水</v>
      </c>
      <c r="R18" s="5"/>
      <c r="S18" s="5" t="s">
        <v>75</v>
      </c>
      <c r="T18" s="5" t="s">
        <v>87</v>
      </c>
      <c r="U18" s="29">
        <f t="shared" si="24"/>
        <v>43323</v>
      </c>
      <c r="V18" s="25" t="str">
        <f t="shared" si="12"/>
        <v>土</v>
      </c>
      <c r="W18" s="5"/>
      <c r="X18" s="5"/>
      <c r="Y18" s="5"/>
      <c r="Z18" s="29">
        <f t="shared" si="25"/>
        <v>43354</v>
      </c>
      <c r="AA18" s="25" t="str">
        <f t="shared" si="13"/>
        <v>火</v>
      </c>
      <c r="AB18" s="5"/>
      <c r="AC18" s="5" t="s">
        <v>296</v>
      </c>
      <c r="AD18" s="5"/>
      <c r="AE18" s="29">
        <f t="shared" si="26"/>
        <v>43384</v>
      </c>
      <c r="AF18" s="25" t="str">
        <f t="shared" si="14"/>
        <v>木</v>
      </c>
      <c r="AG18" s="5"/>
      <c r="AH18" s="5"/>
      <c r="AI18" s="5"/>
      <c r="AJ18" s="29">
        <f t="shared" si="27"/>
        <v>43415</v>
      </c>
      <c r="AK18" s="25" t="str">
        <f t="shared" si="15"/>
        <v>日</v>
      </c>
      <c r="AL18" s="5"/>
      <c r="AM18" s="5" t="s">
        <v>304</v>
      </c>
      <c r="AN18" s="5"/>
      <c r="AO18" s="29">
        <f t="shared" si="28"/>
        <v>43445</v>
      </c>
      <c r="AP18" s="25" t="str">
        <f t="shared" si="16"/>
        <v>火</v>
      </c>
      <c r="AQ18" s="5"/>
      <c r="AR18" s="5" t="s">
        <v>296</v>
      </c>
      <c r="AS18" s="5"/>
      <c r="AT18" s="29">
        <f t="shared" si="29"/>
        <v>43476</v>
      </c>
      <c r="AU18" s="25" t="str">
        <f t="shared" si="17"/>
        <v>金</v>
      </c>
      <c r="AV18" s="5"/>
      <c r="AW18" s="5"/>
      <c r="AX18" s="5"/>
      <c r="AY18" s="29">
        <f t="shared" si="30"/>
        <v>43507</v>
      </c>
      <c r="AZ18" s="25" t="str">
        <f t="shared" si="18"/>
        <v>月</v>
      </c>
      <c r="BA18" s="5" t="s">
        <v>305</v>
      </c>
      <c r="BB18" s="5"/>
      <c r="BC18" s="5"/>
      <c r="BD18" s="29">
        <f t="shared" si="31"/>
        <v>43535</v>
      </c>
      <c r="BE18" s="25" t="str">
        <f t="shared" si="19"/>
        <v>月</v>
      </c>
      <c r="BF18" s="5"/>
      <c r="BG18" s="5"/>
      <c r="BH18" s="5"/>
    </row>
    <row r="19" spans="1:60" s="28" customFormat="1" ht="19.5">
      <c r="A19" s="29">
        <f t="shared" si="20"/>
        <v>43202</v>
      </c>
      <c r="B19" s="25" t="str">
        <f t="shared" si="8"/>
        <v>木</v>
      </c>
      <c r="C19" s="5"/>
      <c r="D19" s="5" t="s">
        <v>88</v>
      </c>
      <c r="E19" s="5"/>
      <c r="F19" s="29">
        <f t="shared" si="21"/>
        <v>43232</v>
      </c>
      <c r="G19" s="25" t="str">
        <f t="shared" si="9"/>
        <v>土</v>
      </c>
      <c r="H19" s="5"/>
      <c r="I19" s="5" t="s">
        <v>306</v>
      </c>
      <c r="J19" s="5"/>
      <c r="K19" s="29">
        <f t="shared" si="22"/>
        <v>43263</v>
      </c>
      <c r="L19" s="25" t="str">
        <f t="shared" si="10"/>
        <v>火</v>
      </c>
      <c r="M19" s="5"/>
      <c r="N19" s="5" t="s">
        <v>296</v>
      </c>
      <c r="O19" s="5"/>
      <c r="P19" s="29">
        <f t="shared" si="23"/>
        <v>43293</v>
      </c>
      <c r="Q19" s="25" t="str">
        <f t="shared" si="11"/>
        <v>木</v>
      </c>
      <c r="R19" s="5"/>
      <c r="S19" s="5"/>
      <c r="T19" s="5" t="s">
        <v>87</v>
      </c>
      <c r="U19" s="29">
        <f t="shared" si="24"/>
        <v>43324</v>
      </c>
      <c r="V19" s="25" t="str">
        <f t="shared" si="12"/>
        <v>日</v>
      </c>
      <c r="W19" s="5"/>
      <c r="X19" s="5"/>
      <c r="Y19" s="5"/>
      <c r="Z19" s="29">
        <f t="shared" si="25"/>
        <v>43355</v>
      </c>
      <c r="AA19" s="25" t="str">
        <f t="shared" si="13"/>
        <v>水</v>
      </c>
      <c r="AB19" s="5"/>
      <c r="AC19" s="5" t="s">
        <v>84</v>
      </c>
      <c r="AD19" s="5"/>
      <c r="AE19" s="29">
        <f t="shared" si="26"/>
        <v>43385</v>
      </c>
      <c r="AF19" s="25" t="str">
        <f t="shared" si="14"/>
        <v>金</v>
      </c>
      <c r="AG19" s="5"/>
      <c r="AH19" s="5" t="s">
        <v>88</v>
      </c>
      <c r="AI19" s="5"/>
      <c r="AJ19" s="29">
        <f t="shared" si="27"/>
        <v>43416</v>
      </c>
      <c r="AK19" s="25" t="str">
        <f t="shared" si="15"/>
        <v>月</v>
      </c>
      <c r="AL19" s="5"/>
      <c r="AM19" s="5"/>
      <c r="AN19" s="5"/>
      <c r="AO19" s="29">
        <f t="shared" si="28"/>
        <v>43446</v>
      </c>
      <c r="AP19" s="25" t="str">
        <f t="shared" si="16"/>
        <v>水</v>
      </c>
      <c r="AQ19" s="5"/>
      <c r="AR19" s="5" t="s">
        <v>84</v>
      </c>
      <c r="AS19" s="5"/>
      <c r="AT19" s="29">
        <f t="shared" si="29"/>
        <v>43477</v>
      </c>
      <c r="AU19" s="25" t="str">
        <f t="shared" si="17"/>
        <v>土</v>
      </c>
      <c r="AV19" s="5"/>
      <c r="AW19" s="5"/>
      <c r="AX19" s="5"/>
      <c r="AY19" s="29">
        <f t="shared" si="30"/>
        <v>43508</v>
      </c>
      <c r="AZ19" s="25" t="str">
        <f t="shared" si="18"/>
        <v>火</v>
      </c>
      <c r="BA19" s="5"/>
      <c r="BB19" s="5" t="s">
        <v>296</v>
      </c>
      <c r="BC19" s="5"/>
      <c r="BD19" s="29">
        <f t="shared" si="31"/>
        <v>43536</v>
      </c>
      <c r="BE19" s="25" t="str">
        <f t="shared" si="19"/>
        <v>火</v>
      </c>
      <c r="BF19" s="5"/>
      <c r="BG19" s="5" t="s">
        <v>296</v>
      </c>
      <c r="BH19" s="5"/>
    </row>
    <row r="20" spans="1:60" s="28" customFormat="1" ht="39">
      <c r="A20" s="29">
        <f t="shared" si="20"/>
        <v>43203</v>
      </c>
      <c r="B20" s="25" t="str">
        <f t="shared" si="8"/>
        <v>金</v>
      </c>
      <c r="C20" s="5"/>
      <c r="D20" s="5"/>
      <c r="E20" s="5"/>
      <c r="F20" s="29">
        <f t="shared" si="21"/>
        <v>43233</v>
      </c>
      <c r="G20" s="25" t="str">
        <f t="shared" si="9"/>
        <v>日</v>
      </c>
      <c r="H20" s="5"/>
      <c r="I20" s="5" t="s">
        <v>306</v>
      </c>
      <c r="J20" s="5"/>
      <c r="K20" s="29">
        <f t="shared" si="22"/>
        <v>43264</v>
      </c>
      <c r="L20" s="25" t="str">
        <f t="shared" si="10"/>
        <v>水</v>
      </c>
      <c r="M20" s="5"/>
      <c r="N20" s="5" t="s">
        <v>89</v>
      </c>
      <c r="O20" s="5"/>
      <c r="P20" s="29">
        <f t="shared" si="23"/>
        <v>43294</v>
      </c>
      <c r="Q20" s="25" t="str">
        <f t="shared" si="11"/>
        <v>金</v>
      </c>
      <c r="R20" s="5"/>
      <c r="S20" s="5" t="s">
        <v>88</v>
      </c>
      <c r="T20" s="5" t="s">
        <v>87</v>
      </c>
      <c r="U20" s="29">
        <f t="shared" si="24"/>
        <v>43325</v>
      </c>
      <c r="V20" s="25" t="str">
        <f t="shared" si="12"/>
        <v>月</v>
      </c>
      <c r="W20" s="5"/>
      <c r="X20" s="5"/>
      <c r="Y20" s="5"/>
      <c r="Z20" s="29">
        <f t="shared" si="25"/>
        <v>43356</v>
      </c>
      <c r="AA20" s="25" t="str">
        <f t="shared" si="13"/>
        <v>木</v>
      </c>
      <c r="AB20" s="5"/>
      <c r="AC20" s="5" t="s">
        <v>307</v>
      </c>
      <c r="AD20" s="5"/>
      <c r="AE20" s="29">
        <f t="shared" si="26"/>
        <v>43386</v>
      </c>
      <c r="AF20" s="25" t="str">
        <f t="shared" si="14"/>
        <v>土</v>
      </c>
      <c r="AG20" s="5"/>
      <c r="AH20" s="5"/>
      <c r="AI20" s="5" t="s">
        <v>90</v>
      </c>
      <c r="AJ20" s="29">
        <f t="shared" si="27"/>
        <v>43417</v>
      </c>
      <c r="AK20" s="25" t="str">
        <f t="shared" si="15"/>
        <v>火</v>
      </c>
      <c r="AL20" s="5"/>
      <c r="AM20" s="5" t="s">
        <v>308</v>
      </c>
      <c r="AN20" s="5"/>
      <c r="AO20" s="29">
        <f t="shared" si="28"/>
        <v>43447</v>
      </c>
      <c r="AP20" s="25" t="str">
        <f t="shared" si="16"/>
        <v>木</v>
      </c>
      <c r="AQ20" s="5"/>
      <c r="AR20" s="5" t="s">
        <v>309</v>
      </c>
      <c r="AS20" s="5"/>
      <c r="AT20" s="29">
        <f t="shared" si="29"/>
        <v>43478</v>
      </c>
      <c r="AU20" s="25" t="str">
        <f t="shared" si="17"/>
        <v>日</v>
      </c>
      <c r="AV20" s="5"/>
      <c r="AW20" s="5"/>
      <c r="AX20" s="5"/>
      <c r="AY20" s="29">
        <f t="shared" si="30"/>
        <v>43509</v>
      </c>
      <c r="AZ20" s="25" t="str">
        <f t="shared" si="18"/>
        <v>水</v>
      </c>
      <c r="BA20" s="5"/>
      <c r="BB20" s="5" t="s">
        <v>91</v>
      </c>
      <c r="BC20" s="5"/>
      <c r="BD20" s="29">
        <f t="shared" si="31"/>
        <v>43537</v>
      </c>
      <c r="BE20" s="25" t="str">
        <f t="shared" si="19"/>
        <v>水</v>
      </c>
      <c r="BF20" s="5"/>
      <c r="BG20" s="5" t="s">
        <v>310</v>
      </c>
      <c r="BH20" s="5"/>
    </row>
    <row r="21" spans="1:60" s="28" customFormat="1" ht="39">
      <c r="A21" s="29">
        <f t="shared" si="20"/>
        <v>43204</v>
      </c>
      <c r="B21" s="25" t="str">
        <f t="shared" si="8"/>
        <v>土</v>
      </c>
      <c r="C21" s="5" t="s">
        <v>175</v>
      </c>
      <c r="D21" s="5"/>
      <c r="E21" s="5"/>
      <c r="F21" s="29">
        <f t="shared" si="21"/>
        <v>43234</v>
      </c>
      <c r="G21" s="25" t="str">
        <f t="shared" si="9"/>
        <v>月</v>
      </c>
      <c r="H21" s="5"/>
      <c r="I21" s="5" t="s">
        <v>92</v>
      </c>
      <c r="J21" s="5"/>
      <c r="K21" s="29">
        <f t="shared" si="22"/>
        <v>43265</v>
      </c>
      <c r="L21" s="25" t="str">
        <f t="shared" si="10"/>
        <v>木</v>
      </c>
      <c r="M21" s="5"/>
      <c r="N21" s="5" t="s">
        <v>108</v>
      </c>
      <c r="O21" s="5"/>
      <c r="P21" s="29">
        <f t="shared" si="23"/>
        <v>43295</v>
      </c>
      <c r="Q21" s="25" t="str">
        <f t="shared" si="11"/>
        <v>土</v>
      </c>
      <c r="R21" s="5"/>
      <c r="S21" s="5" t="s">
        <v>93</v>
      </c>
      <c r="T21" s="5"/>
      <c r="U21" s="29">
        <f t="shared" si="24"/>
        <v>43326</v>
      </c>
      <c r="V21" s="25" t="str">
        <f t="shared" si="12"/>
        <v>火</v>
      </c>
      <c r="W21" s="5" t="s">
        <v>94</v>
      </c>
      <c r="X21" s="5" t="s">
        <v>95</v>
      </c>
      <c r="Y21" s="5"/>
      <c r="Z21" s="29">
        <f t="shared" si="25"/>
        <v>43357</v>
      </c>
      <c r="AA21" s="25" t="str">
        <f t="shared" si="13"/>
        <v>金</v>
      </c>
      <c r="AB21" s="5"/>
      <c r="AC21" s="5"/>
      <c r="AD21" s="5"/>
      <c r="AE21" s="29">
        <f t="shared" si="26"/>
        <v>43387</v>
      </c>
      <c r="AF21" s="25" t="str">
        <f t="shared" si="14"/>
        <v>日</v>
      </c>
      <c r="AG21" s="5" t="s">
        <v>65</v>
      </c>
      <c r="AH21" s="5"/>
      <c r="AI21" s="5"/>
      <c r="AJ21" s="29">
        <f t="shared" si="27"/>
        <v>43418</v>
      </c>
      <c r="AK21" s="25" t="str">
        <f t="shared" si="15"/>
        <v>水</v>
      </c>
      <c r="AL21" s="5"/>
      <c r="AM21" s="5" t="s">
        <v>311</v>
      </c>
      <c r="AN21" s="5" t="s">
        <v>96</v>
      </c>
      <c r="AO21" s="29">
        <f t="shared" si="28"/>
        <v>43448</v>
      </c>
      <c r="AP21" s="25" t="str">
        <f t="shared" si="16"/>
        <v>金</v>
      </c>
      <c r="AQ21" s="5"/>
      <c r="AR21" s="5"/>
      <c r="AS21" s="5"/>
      <c r="AT21" s="29">
        <f t="shared" si="29"/>
        <v>43479</v>
      </c>
      <c r="AU21" s="25" t="str">
        <f t="shared" si="17"/>
        <v>月</v>
      </c>
      <c r="AV21" s="5" t="s">
        <v>50</v>
      </c>
      <c r="AW21" s="5"/>
      <c r="AX21" s="5"/>
      <c r="AY21" s="29">
        <f t="shared" si="30"/>
        <v>43510</v>
      </c>
      <c r="AZ21" s="25" t="str">
        <f t="shared" si="18"/>
        <v>木</v>
      </c>
      <c r="BA21" s="5"/>
      <c r="BB21" s="5" t="s">
        <v>108</v>
      </c>
      <c r="BC21" s="5"/>
      <c r="BD21" s="29">
        <f t="shared" si="31"/>
        <v>43538</v>
      </c>
      <c r="BE21" s="25" t="str">
        <f t="shared" si="19"/>
        <v>木</v>
      </c>
      <c r="BF21" s="5"/>
      <c r="BG21" s="5" t="s">
        <v>108</v>
      </c>
      <c r="BH21" s="5"/>
    </row>
    <row r="22" spans="1:60" s="28" customFormat="1" ht="19.5">
      <c r="A22" s="29">
        <f t="shared" si="20"/>
        <v>43205</v>
      </c>
      <c r="B22" s="25" t="str">
        <f t="shared" si="8"/>
        <v>日</v>
      </c>
      <c r="C22" s="5"/>
      <c r="D22" s="5"/>
      <c r="E22" s="5"/>
      <c r="F22" s="29">
        <f t="shared" si="21"/>
        <v>43235</v>
      </c>
      <c r="G22" s="25" t="str">
        <f t="shared" si="9"/>
        <v>火</v>
      </c>
      <c r="H22" s="5" t="s">
        <v>94</v>
      </c>
      <c r="I22" s="5" t="s">
        <v>97</v>
      </c>
      <c r="J22" s="5"/>
      <c r="K22" s="29">
        <f t="shared" si="22"/>
        <v>43266</v>
      </c>
      <c r="L22" s="25" t="str">
        <f t="shared" si="10"/>
        <v>金</v>
      </c>
      <c r="M22" s="5" t="s">
        <v>50</v>
      </c>
      <c r="N22" s="5"/>
      <c r="O22" s="5"/>
      <c r="P22" s="29">
        <f t="shared" si="23"/>
        <v>43296</v>
      </c>
      <c r="Q22" s="25" t="str">
        <f t="shared" si="11"/>
        <v>日</v>
      </c>
      <c r="R22" s="5"/>
      <c r="S22" s="5"/>
      <c r="T22" s="5"/>
      <c r="U22" s="29">
        <f t="shared" si="24"/>
        <v>43327</v>
      </c>
      <c r="V22" s="25" t="str">
        <f t="shared" si="12"/>
        <v>水</v>
      </c>
      <c r="W22" s="5" t="s">
        <v>50</v>
      </c>
      <c r="X22" s="5"/>
      <c r="Y22" s="5"/>
      <c r="Z22" s="29">
        <f t="shared" si="25"/>
        <v>43358</v>
      </c>
      <c r="AA22" s="25" t="str">
        <f t="shared" si="13"/>
        <v>土</v>
      </c>
      <c r="AB22" s="5" t="s">
        <v>98</v>
      </c>
      <c r="AC22" s="5"/>
      <c r="AD22" s="5"/>
      <c r="AE22" s="29">
        <f t="shared" si="26"/>
        <v>43388</v>
      </c>
      <c r="AF22" s="25" t="str">
        <f t="shared" si="14"/>
        <v>月</v>
      </c>
      <c r="AG22" s="5" t="s">
        <v>312</v>
      </c>
      <c r="AH22" s="5" t="s">
        <v>99</v>
      </c>
      <c r="AI22" s="5"/>
      <c r="AJ22" s="29">
        <f t="shared" si="27"/>
        <v>43419</v>
      </c>
      <c r="AK22" s="25" t="str">
        <f t="shared" si="15"/>
        <v>木</v>
      </c>
      <c r="AL22" s="5"/>
      <c r="AM22" s="5" t="s">
        <v>108</v>
      </c>
      <c r="AN22" s="5"/>
      <c r="AO22" s="29">
        <f t="shared" si="28"/>
        <v>43449</v>
      </c>
      <c r="AP22" s="25" t="str">
        <f t="shared" si="16"/>
        <v>土</v>
      </c>
      <c r="AQ22" s="5" t="s">
        <v>100</v>
      </c>
      <c r="AR22" s="5" t="s">
        <v>313</v>
      </c>
      <c r="AS22" s="5"/>
      <c r="AT22" s="29">
        <f t="shared" si="29"/>
        <v>43480</v>
      </c>
      <c r="AU22" s="25" t="str">
        <f t="shared" si="17"/>
        <v>火</v>
      </c>
      <c r="AV22" s="5" t="s">
        <v>101</v>
      </c>
      <c r="AW22" s="5" t="s">
        <v>97</v>
      </c>
      <c r="AX22" s="5"/>
      <c r="AY22" s="29">
        <f t="shared" si="30"/>
        <v>43511</v>
      </c>
      <c r="AZ22" s="25" t="str">
        <f t="shared" si="18"/>
        <v>金</v>
      </c>
      <c r="BA22" s="5" t="s">
        <v>50</v>
      </c>
      <c r="BB22" s="5"/>
      <c r="BC22" s="5"/>
      <c r="BD22" s="29">
        <f t="shared" si="31"/>
        <v>43539</v>
      </c>
      <c r="BE22" s="25" t="str">
        <f t="shared" si="19"/>
        <v>金</v>
      </c>
      <c r="BF22" s="5"/>
      <c r="BG22" s="5"/>
      <c r="BH22" s="5" t="s">
        <v>102</v>
      </c>
    </row>
    <row r="23" spans="1:60" s="28" customFormat="1" ht="29.25">
      <c r="A23" s="29">
        <f t="shared" si="20"/>
        <v>43206</v>
      </c>
      <c r="B23" s="25" t="str">
        <f t="shared" si="8"/>
        <v>月</v>
      </c>
      <c r="C23" s="5"/>
      <c r="D23" s="5" t="s">
        <v>99</v>
      </c>
      <c r="E23" s="5"/>
      <c r="F23" s="29">
        <f t="shared" si="21"/>
        <v>43236</v>
      </c>
      <c r="G23" s="25" t="str">
        <f t="shared" si="9"/>
        <v>水</v>
      </c>
      <c r="H23" s="5"/>
      <c r="I23" s="5" t="s">
        <v>314</v>
      </c>
      <c r="J23" s="5"/>
      <c r="K23" s="29">
        <f t="shared" si="22"/>
        <v>43267</v>
      </c>
      <c r="L23" s="25" t="str">
        <f t="shared" si="10"/>
        <v>土</v>
      </c>
      <c r="M23" s="5"/>
      <c r="N23" s="5"/>
      <c r="O23" s="5" t="s">
        <v>76</v>
      </c>
      <c r="P23" s="29">
        <f t="shared" si="23"/>
        <v>43297</v>
      </c>
      <c r="Q23" s="25" t="str">
        <f t="shared" si="11"/>
        <v>月</v>
      </c>
      <c r="R23" s="5" t="s">
        <v>103</v>
      </c>
      <c r="S23" s="5" t="s">
        <v>99</v>
      </c>
      <c r="T23" s="5"/>
      <c r="U23" s="29">
        <f t="shared" si="24"/>
        <v>43328</v>
      </c>
      <c r="V23" s="25" t="str">
        <f t="shared" si="12"/>
        <v>木</v>
      </c>
      <c r="W23" s="5" t="s">
        <v>50</v>
      </c>
      <c r="X23" s="5"/>
      <c r="Y23" s="5"/>
      <c r="Z23" s="29">
        <f t="shared" si="25"/>
        <v>43359</v>
      </c>
      <c r="AA23" s="25" t="str">
        <f t="shared" si="13"/>
        <v>日</v>
      </c>
      <c r="AB23" s="5" t="s">
        <v>104</v>
      </c>
      <c r="AC23" s="5"/>
      <c r="AD23" s="5"/>
      <c r="AE23" s="29">
        <f t="shared" si="26"/>
        <v>43389</v>
      </c>
      <c r="AF23" s="25" t="str">
        <f t="shared" si="14"/>
        <v>火</v>
      </c>
      <c r="AG23" s="5" t="s">
        <v>101</v>
      </c>
      <c r="AH23" s="5" t="s">
        <v>97</v>
      </c>
      <c r="AI23" s="5"/>
      <c r="AJ23" s="29">
        <f t="shared" si="27"/>
        <v>43420</v>
      </c>
      <c r="AK23" s="25" t="str">
        <f t="shared" si="15"/>
        <v>金</v>
      </c>
      <c r="AL23" s="5"/>
      <c r="AM23" s="5"/>
      <c r="AN23" s="5"/>
      <c r="AO23" s="29">
        <f t="shared" si="28"/>
        <v>43450</v>
      </c>
      <c r="AP23" s="25" t="str">
        <f t="shared" si="16"/>
        <v>日</v>
      </c>
      <c r="AQ23" s="5" t="s">
        <v>105</v>
      </c>
      <c r="AR23" s="5" t="s">
        <v>49</v>
      </c>
      <c r="AS23" s="5"/>
      <c r="AT23" s="29">
        <f t="shared" si="29"/>
        <v>43481</v>
      </c>
      <c r="AU23" s="25" t="str">
        <f t="shared" si="17"/>
        <v>水</v>
      </c>
      <c r="AV23" s="5"/>
      <c r="AW23" s="5" t="s">
        <v>314</v>
      </c>
      <c r="AX23" s="5"/>
      <c r="AY23" s="29">
        <f t="shared" si="30"/>
        <v>43512</v>
      </c>
      <c r="AZ23" s="25" t="str">
        <f t="shared" si="18"/>
        <v>土</v>
      </c>
      <c r="BA23" s="5"/>
      <c r="BB23" s="5" t="s">
        <v>315</v>
      </c>
      <c r="BC23" s="5"/>
      <c r="BD23" s="29">
        <f t="shared" si="31"/>
        <v>43540</v>
      </c>
      <c r="BE23" s="25" t="str">
        <f t="shared" si="19"/>
        <v>土</v>
      </c>
      <c r="BF23" s="5" t="s">
        <v>106</v>
      </c>
      <c r="BG23" s="5" t="s">
        <v>176</v>
      </c>
      <c r="BH23" s="5" t="s">
        <v>107</v>
      </c>
    </row>
    <row r="24" spans="1:60" s="28" customFormat="1" ht="29.25">
      <c r="A24" s="29">
        <f t="shared" si="20"/>
        <v>43207</v>
      </c>
      <c r="B24" s="25" t="str">
        <f t="shared" si="8"/>
        <v>火</v>
      </c>
      <c r="C24" s="5" t="s">
        <v>94</v>
      </c>
      <c r="D24" s="5" t="s">
        <v>97</v>
      </c>
      <c r="E24" s="5"/>
      <c r="F24" s="29">
        <f t="shared" si="21"/>
        <v>43237</v>
      </c>
      <c r="G24" s="25" t="str">
        <f t="shared" si="9"/>
        <v>木</v>
      </c>
      <c r="H24" s="5"/>
      <c r="I24" s="5" t="s">
        <v>108</v>
      </c>
      <c r="J24" s="5"/>
      <c r="K24" s="29">
        <f t="shared" si="22"/>
        <v>43268</v>
      </c>
      <c r="L24" s="25" t="str">
        <f t="shared" si="10"/>
        <v>日</v>
      </c>
      <c r="M24" s="5"/>
      <c r="N24" s="5" t="s">
        <v>109</v>
      </c>
      <c r="O24" s="5"/>
      <c r="P24" s="29">
        <f t="shared" si="23"/>
        <v>43298</v>
      </c>
      <c r="Q24" s="25" t="str">
        <f t="shared" si="11"/>
        <v>火</v>
      </c>
      <c r="R24" s="5" t="s">
        <v>94</v>
      </c>
      <c r="S24" s="5" t="s">
        <v>95</v>
      </c>
      <c r="T24" s="5"/>
      <c r="U24" s="29">
        <f t="shared" si="24"/>
        <v>43329</v>
      </c>
      <c r="V24" s="25" t="str">
        <f t="shared" si="12"/>
        <v>金</v>
      </c>
      <c r="W24" s="5" t="s">
        <v>50</v>
      </c>
      <c r="X24" s="5" t="s">
        <v>316</v>
      </c>
      <c r="Y24" s="5"/>
      <c r="Z24" s="29">
        <f t="shared" si="25"/>
        <v>43360</v>
      </c>
      <c r="AA24" s="25" t="str">
        <f t="shared" si="13"/>
        <v>月</v>
      </c>
      <c r="AB24" s="5" t="s">
        <v>12</v>
      </c>
      <c r="AC24" s="5" t="s">
        <v>99</v>
      </c>
      <c r="AD24" s="5"/>
      <c r="AE24" s="29">
        <f t="shared" si="26"/>
        <v>43390</v>
      </c>
      <c r="AF24" s="25" t="str">
        <f t="shared" si="14"/>
        <v>水</v>
      </c>
      <c r="AG24" s="5"/>
      <c r="AH24" s="5" t="s">
        <v>317</v>
      </c>
      <c r="AI24" s="5" t="s">
        <v>110</v>
      </c>
      <c r="AJ24" s="29">
        <f t="shared" si="27"/>
        <v>43421</v>
      </c>
      <c r="AK24" s="25" t="str">
        <f t="shared" si="15"/>
        <v>土</v>
      </c>
      <c r="AL24" s="5"/>
      <c r="AM24" s="5"/>
      <c r="AN24" s="5" t="s">
        <v>111</v>
      </c>
      <c r="AO24" s="29">
        <f t="shared" si="28"/>
        <v>43451</v>
      </c>
      <c r="AP24" s="25" t="str">
        <f t="shared" si="16"/>
        <v>月</v>
      </c>
      <c r="AQ24" s="5"/>
      <c r="AR24" s="5" t="s">
        <v>99</v>
      </c>
      <c r="AS24" s="5"/>
      <c r="AT24" s="29">
        <f t="shared" si="29"/>
        <v>43482</v>
      </c>
      <c r="AU24" s="25" t="str">
        <f t="shared" si="17"/>
        <v>木</v>
      </c>
      <c r="AV24" s="5"/>
      <c r="AW24" s="5" t="s">
        <v>108</v>
      </c>
      <c r="AX24" s="5"/>
      <c r="AY24" s="29">
        <f t="shared" si="30"/>
        <v>43513</v>
      </c>
      <c r="AZ24" s="25" t="str">
        <f t="shared" si="18"/>
        <v>日</v>
      </c>
      <c r="BA24" s="5"/>
      <c r="BB24" s="5"/>
      <c r="BC24" s="5"/>
      <c r="BD24" s="29">
        <f t="shared" si="31"/>
        <v>43541</v>
      </c>
      <c r="BE24" s="25" t="str">
        <f t="shared" si="19"/>
        <v>日</v>
      </c>
      <c r="BF24" s="5" t="s">
        <v>112</v>
      </c>
      <c r="BG24" s="5"/>
      <c r="BH24" s="5"/>
    </row>
    <row r="25" spans="1:60" s="28" customFormat="1" ht="29.25">
      <c r="A25" s="29">
        <f t="shared" si="20"/>
        <v>43208</v>
      </c>
      <c r="B25" s="25" t="str">
        <f t="shared" si="8"/>
        <v>水</v>
      </c>
      <c r="C25" s="5"/>
      <c r="D25" s="5" t="s">
        <v>318</v>
      </c>
      <c r="E25" s="5"/>
      <c r="F25" s="29">
        <f t="shared" si="21"/>
        <v>43238</v>
      </c>
      <c r="G25" s="25" t="str">
        <f t="shared" si="9"/>
        <v>金</v>
      </c>
      <c r="H25" s="5" t="s">
        <v>50</v>
      </c>
      <c r="I25" s="5"/>
      <c r="J25" s="5"/>
      <c r="K25" s="29">
        <f t="shared" si="22"/>
        <v>43269</v>
      </c>
      <c r="L25" s="25" t="str">
        <f t="shared" si="10"/>
        <v>月</v>
      </c>
      <c r="M25" s="5"/>
      <c r="N25" s="5" t="s">
        <v>99</v>
      </c>
      <c r="O25" s="5"/>
      <c r="P25" s="29">
        <f t="shared" si="23"/>
        <v>43299</v>
      </c>
      <c r="Q25" s="25" t="str">
        <f t="shared" si="11"/>
        <v>水</v>
      </c>
      <c r="R25" s="5"/>
      <c r="S25" s="5" t="s">
        <v>314</v>
      </c>
      <c r="T25" s="5"/>
      <c r="U25" s="29">
        <f t="shared" si="24"/>
        <v>43330</v>
      </c>
      <c r="V25" s="25" t="str">
        <f t="shared" si="12"/>
        <v>土</v>
      </c>
      <c r="W25" s="5" t="s">
        <v>113</v>
      </c>
      <c r="X25" s="5"/>
      <c r="Y25" s="5"/>
      <c r="Z25" s="29">
        <f t="shared" si="25"/>
        <v>43361</v>
      </c>
      <c r="AA25" s="25" t="str">
        <f t="shared" si="13"/>
        <v>火</v>
      </c>
      <c r="AB25" s="5" t="s">
        <v>101</v>
      </c>
      <c r="AC25" s="5" t="s">
        <v>97</v>
      </c>
      <c r="AD25" s="5"/>
      <c r="AE25" s="29">
        <f t="shared" si="26"/>
        <v>43391</v>
      </c>
      <c r="AF25" s="25" t="str">
        <f t="shared" si="14"/>
        <v>木</v>
      </c>
      <c r="AG25" s="5"/>
      <c r="AH25" s="5" t="s">
        <v>108</v>
      </c>
      <c r="AI25" s="5" t="s">
        <v>114</v>
      </c>
      <c r="AJ25" s="29">
        <f t="shared" si="27"/>
        <v>43422</v>
      </c>
      <c r="AK25" s="25" t="str">
        <f t="shared" si="15"/>
        <v>日</v>
      </c>
      <c r="AL25" s="5"/>
      <c r="AM25" s="5" t="s">
        <v>319</v>
      </c>
      <c r="AN25" s="5"/>
      <c r="AO25" s="29">
        <f t="shared" si="28"/>
        <v>43452</v>
      </c>
      <c r="AP25" s="25" t="str">
        <f t="shared" si="16"/>
        <v>火</v>
      </c>
      <c r="AQ25" s="5" t="s">
        <v>101</v>
      </c>
      <c r="AR25" s="5" t="s">
        <v>97</v>
      </c>
      <c r="AS25" s="5"/>
      <c r="AT25" s="29">
        <f t="shared" si="29"/>
        <v>43483</v>
      </c>
      <c r="AU25" s="25" t="str">
        <f t="shared" si="17"/>
        <v>金</v>
      </c>
      <c r="AV25" s="5" t="s">
        <v>50</v>
      </c>
      <c r="AW25" s="5"/>
      <c r="AX25" s="5"/>
      <c r="AY25" s="29">
        <f t="shared" si="30"/>
        <v>43514</v>
      </c>
      <c r="AZ25" s="25" t="str">
        <f t="shared" si="18"/>
        <v>月</v>
      </c>
      <c r="BA25" s="5"/>
      <c r="BB25" s="5" t="s">
        <v>99</v>
      </c>
      <c r="BC25" s="5"/>
      <c r="BD25" s="29">
        <f t="shared" si="31"/>
        <v>43542</v>
      </c>
      <c r="BE25" s="25" t="str">
        <f t="shared" si="19"/>
        <v>月</v>
      </c>
      <c r="BF25" s="5"/>
      <c r="BG25" s="5" t="s">
        <v>99</v>
      </c>
      <c r="BH25" s="5"/>
    </row>
    <row r="26" spans="1:60" s="28" customFormat="1" ht="29.25">
      <c r="A26" s="29">
        <f t="shared" si="20"/>
        <v>43209</v>
      </c>
      <c r="B26" s="25" t="str">
        <f t="shared" si="8"/>
        <v>木</v>
      </c>
      <c r="C26" s="5"/>
      <c r="D26" s="5" t="s">
        <v>320</v>
      </c>
      <c r="E26" s="5"/>
      <c r="F26" s="29">
        <f t="shared" si="21"/>
        <v>43239</v>
      </c>
      <c r="G26" s="25" t="str">
        <f t="shared" si="9"/>
        <v>土</v>
      </c>
      <c r="H26" s="5" t="s">
        <v>115</v>
      </c>
      <c r="I26" s="5" t="s">
        <v>56</v>
      </c>
      <c r="J26" s="5"/>
      <c r="K26" s="29">
        <f t="shared" si="22"/>
        <v>43270</v>
      </c>
      <c r="L26" s="25" t="str">
        <f t="shared" si="10"/>
        <v>火</v>
      </c>
      <c r="M26" s="5" t="s">
        <v>94</v>
      </c>
      <c r="N26" s="5" t="s">
        <v>97</v>
      </c>
      <c r="O26" s="5"/>
      <c r="P26" s="29">
        <f t="shared" si="23"/>
        <v>43300</v>
      </c>
      <c r="Q26" s="25" t="str">
        <f t="shared" si="11"/>
        <v>木</v>
      </c>
      <c r="R26" s="5"/>
      <c r="S26" s="5" t="s">
        <v>321</v>
      </c>
      <c r="T26" s="5"/>
      <c r="U26" s="29">
        <f t="shared" si="24"/>
        <v>43331</v>
      </c>
      <c r="V26" s="25" t="str">
        <f t="shared" si="12"/>
        <v>日</v>
      </c>
      <c r="W26" s="5" t="s">
        <v>116</v>
      </c>
      <c r="X26" s="5"/>
      <c r="Y26" s="5"/>
      <c r="Z26" s="29">
        <f t="shared" si="25"/>
        <v>43362</v>
      </c>
      <c r="AA26" s="25" t="str">
        <f t="shared" si="13"/>
        <v>水</v>
      </c>
      <c r="AB26" s="5"/>
      <c r="AC26" s="5" t="s">
        <v>314</v>
      </c>
      <c r="AD26" s="5"/>
      <c r="AE26" s="29">
        <f t="shared" si="26"/>
        <v>43392</v>
      </c>
      <c r="AF26" s="25" t="str">
        <f t="shared" si="14"/>
        <v>金</v>
      </c>
      <c r="AG26" s="5"/>
      <c r="AH26" s="5" t="s">
        <v>316</v>
      </c>
      <c r="AI26" s="5"/>
      <c r="AJ26" s="29">
        <f t="shared" si="27"/>
        <v>43423</v>
      </c>
      <c r="AK26" s="25" t="str">
        <f t="shared" si="15"/>
        <v>月</v>
      </c>
      <c r="AL26" s="5"/>
      <c r="AM26" s="5" t="s">
        <v>99</v>
      </c>
      <c r="AN26" s="5"/>
      <c r="AO26" s="29">
        <f t="shared" si="28"/>
        <v>43453</v>
      </c>
      <c r="AP26" s="25" t="str">
        <f t="shared" si="16"/>
        <v>水</v>
      </c>
      <c r="AQ26" s="5"/>
      <c r="AR26" s="5" t="s">
        <v>322</v>
      </c>
      <c r="AS26" s="5"/>
      <c r="AT26" s="29">
        <f t="shared" si="29"/>
        <v>43484</v>
      </c>
      <c r="AU26" s="25" t="str">
        <f t="shared" si="17"/>
        <v>土</v>
      </c>
      <c r="AV26" s="5"/>
      <c r="AW26" s="5"/>
      <c r="AX26" s="5"/>
      <c r="AY26" s="29">
        <f t="shared" si="30"/>
        <v>43515</v>
      </c>
      <c r="AZ26" s="25" t="str">
        <f t="shared" si="18"/>
        <v>火</v>
      </c>
      <c r="BA26" s="5" t="s">
        <v>101</v>
      </c>
      <c r="BB26" s="5" t="s">
        <v>117</v>
      </c>
      <c r="BC26" s="5"/>
      <c r="BD26" s="29">
        <f t="shared" si="31"/>
        <v>43543</v>
      </c>
      <c r="BE26" s="25" t="str">
        <f t="shared" si="19"/>
        <v>火</v>
      </c>
      <c r="BF26" s="5" t="s">
        <v>101</v>
      </c>
      <c r="BG26" s="5" t="s">
        <v>323</v>
      </c>
      <c r="BH26" s="5"/>
    </row>
    <row r="27" spans="1:60" s="28" customFormat="1" ht="39">
      <c r="A27" s="29">
        <f t="shared" si="20"/>
        <v>43210</v>
      </c>
      <c r="B27" s="25" t="str">
        <f t="shared" si="8"/>
        <v>金</v>
      </c>
      <c r="C27" s="5"/>
      <c r="D27" s="5"/>
      <c r="E27" s="5" t="s">
        <v>324</v>
      </c>
      <c r="F27" s="29">
        <f t="shared" si="21"/>
        <v>43240</v>
      </c>
      <c r="G27" s="25" t="str">
        <f t="shared" si="9"/>
        <v>日</v>
      </c>
      <c r="H27" s="5"/>
      <c r="I27" s="5" t="s">
        <v>325</v>
      </c>
      <c r="J27" s="5"/>
      <c r="K27" s="29">
        <f t="shared" si="22"/>
        <v>43271</v>
      </c>
      <c r="L27" s="25" t="str">
        <f t="shared" si="10"/>
        <v>水</v>
      </c>
      <c r="M27" s="5"/>
      <c r="N27" s="5" t="s">
        <v>314</v>
      </c>
      <c r="O27" s="5"/>
      <c r="P27" s="29">
        <f t="shared" si="23"/>
        <v>43301</v>
      </c>
      <c r="Q27" s="25" t="str">
        <f t="shared" si="11"/>
        <v>金</v>
      </c>
      <c r="R27" s="5"/>
      <c r="S27" s="5" t="s">
        <v>118</v>
      </c>
      <c r="T27" s="5" t="s">
        <v>119</v>
      </c>
      <c r="U27" s="29">
        <f t="shared" si="24"/>
        <v>43332</v>
      </c>
      <c r="V27" s="25" t="str">
        <f t="shared" si="12"/>
        <v>月</v>
      </c>
      <c r="W27" s="5"/>
      <c r="X27" s="5"/>
      <c r="Y27" s="5"/>
      <c r="Z27" s="29">
        <f t="shared" si="25"/>
        <v>43363</v>
      </c>
      <c r="AA27" s="25" t="str">
        <f t="shared" si="13"/>
        <v>木</v>
      </c>
      <c r="AB27" s="5"/>
      <c r="AC27" s="5"/>
      <c r="AD27" s="5"/>
      <c r="AE27" s="29">
        <f t="shared" si="26"/>
        <v>43393</v>
      </c>
      <c r="AF27" s="25" t="str">
        <f t="shared" si="14"/>
        <v>土</v>
      </c>
      <c r="AG27" s="5" t="s">
        <v>326</v>
      </c>
      <c r="AH27" s="5" t="s">
        <v>327</v>
      </c>
      <c r="AI27" s="5" t="s">
        <v>120</v>
      </c>
      <c r="AJ27" s="29">
        <f t="shared" si="27"/>
        <v>43424</v>
      </c>
      <c r="AK27" s="25" t="str">
        <f t="shared" si="15"/>
        <v>火</v>
      </c>
      <c r="AL27" s="5" t="s">
        <v>101</v>
      </c>
      <c r="AM27" s="5" t="s">
        <v>121</v>
      </c>
      <c r="AN27" s="5"/>
      <c r="AO27" s="29">
        <f t="shared" si="28"/>
        <v>43454</v>
      </c>
      <c r="AP27" s="25" t="str">
        <f t="shared" si="16"/>
        <v>木</v>
      </c>
      <c r="AQ27" s="5"/>
      <c r="AR27" s="5"/>
      <c r="AS27" s="5"/>
      <c r="AT27" s="29">
        <f t="shared" si="29"/>
        <v>43485</v>
      </c>
      <c r="AU27" s="25" t="str">
        <f t="shared" si="17"/>
        <v>日</v>
      </c>
      <c r="AV27" s="5" t="s">
        <v>122</v>
      </c>
      <c r="AW27" s="5" t="s">
        <v>123</v>
      </c>
      <c r="AX27" s="5"/>
      <c r="AY27" s="29">
        <f t="shared" si="30"/>
        <v>43516</v>
      </c>
      <c r="AZ27" s="25" t="str">
        <f t="shared" si="18"/>
        <v>水</v>
      </c>
      <c r="BA27" s="5"/>
      <c r="BB27" s="5" t="s">
        <v>314</v>
      </c>
      <c r="BC27" s="5"/>
      <c r="BD27" s="29">
        <f t="shared" si="31"/>
        <v>43544</v>
      </c>
      <c r="BE27" s="25" t="str">
        <f t="shared" si="19"/>
        <v>水</v>
      </c>
      <c r="BF27" s="5" t="s">
        <v>19</v>
      </c>
      <c r="BG27" s="5"/>
      <c r="BH27" s="5"/>
    </row>
    <row r="28" spans="1:60" s="28" customFormat="1" ht="39">
      <c r="A28" s="29">
        <f t="shared" si="20"/>
        <v>43211</v>
      </c>
      <c r="B28" s="25" t="str">
        <f t="shared" si="8"/>
        <v>土</v>
      </c>
      <c r="C28" s="5" t="s">
        <v>124</v>
      </c>
      <c r="D28" s="5" t="s">
        <v>56</v>
      </c>
      <c r="E28" s="5"/>
      <c r="F28" s="29">
        <f t="shared" si="21"/>
        <v>43241</v>
      </c>
      <c r="G28" s="25" t="str">
        <f t="shared" si="9"/>
        <v>月</v>
      </c>
      <c r="H28" s="5"/>
      <c r="I28" s="5"/>
      <c r="J28" s="5"/>
      <c r="K28" s="29">
        <f t="shared" si="22"/>
        <v>43272</v>
      </c>
      <c r="L28" s="25" t="str">
        <f t="shared" si="10"/>
        <v>木</v>
      </c>
      <c r="M28" s="5"/>
      <c r="N28" s="5"/>
      <c r="O28" s="5"/>
      <c r="P28" s="29">
        <f t="shared" si="23"/>
        <v>43302</v>
      </c>
      <c r="Q28" s="25" t="str">
        <f t="shared" si="11"/>
        <v>土</v>
      </c>
      <c r="R28" s="5" t="s">
        <v>126</v>
      </c>
      <c r="S28" s="5" t="s">
        <v>328</v>
      </c>
      <c r="T28" s="5"/>
      <c r="U28" s="29">
        <f t="shared" si="24"/>
        <v>43333</v>
      </c>
      <c r="V28" s="25" t="str">
        <f t="shared" si="12"/>
        <v>火</v>
      </c>
      <c r="W28" s="5"/>
      <c r="X28" s="5"/>
      <c r="Y28" s="5"/>
      <c r="Z28" s="29">
        <f t="shared" si="25"/>
        <v>43364</v>
      </c>
      <c r="AA28" s="25" t="str">
        <f t="shared" si="13"/>
        <v>金</v>
      </c>
      <c r="AB28" s="5" t="s">
        <v>50</v>
      </c>
      <c r="AC28" s="5" t="s">
        <v>316</v>
      </c>
      <c r="AD28" s="5"/>
      <c r="AE28" s="29">
        <f t="shared" si="26"/>
        <v>43394</v>
      </c>
      <c r="AF28" s="25" t="str">
        <f t="shared" si="14"/>
        <v>日</v>
      </c>
      <c r="AG28" s="5" t="s">
        <v>127</v>
      </c>
      <c r="AH28" s="5"/>
      <c r="AI28" s="5" t="s">
        <v>128</v>
      </c>
      <c r="AJ28" s="29">
        <f t="shared" si="27"/>
        <v>43425</v>
      </c>
      <c r="AK28" s="25" t="str">
        <f t="shared" si="15"/>
        <v>水</v>
      </c>
      <c r="AL28" s="5"/>
      <c r="AM28" s="5"/>
      <c r="AN28" s="5"/>
      <c r="AO28" s="29">
        <f t="shared" si="28"/>
        <v>43455</v>
      </c>
      <c r="AP28" s="25" t="str">
        <f t="shared" si="16"/>
        <v>金</v>
      </c>
      <c r="AQ28" s="5"/>
      <c r="AR28" s="5" t="s">
        <v>316</v>
      </c>
      <c r="AS28" s="5"/>
      <c r="AT28" s="29">
        <f t="shared" si="29"/>
        <v>43486</v>
      </c>
      <c r="AU28" s="25" t="str">
        <f t="shared" si="17"/>
        <v>月</v>
      </c>
      <c r="AV28" s="5"/>
      <c r="AW28" s="5"/>
      <c r="AX28" s="5"/>
      <c r="AY28" s="29">
        <f t="shared" si="30"/>
        <v>43517</v>
      </c>
      <c r="AZ28" s="25" t="str">
        <f t="shared" si="18"/>
        <v>木</v>
      </c>
      <c r="BA28" s="5"/>
      <c r="BB28" s="5" t="s">
        <v>316</v>
      </c>
      <c r="BC28" s="5"/>
      <c r="BD28" s="29">
        <f t="shared" si="31"/>
        <v>43545</v>
      </c>
      <c r="BE28" s="25" t="str">
        <f t="shared" si="19"/>
        <v>木</v>
      </c>
      <c r="BF28" s="5" t="s">
        <v>50</v>
      </c>
      <c r="BG28" s="5" t="s">
        <v>316</v>
      </c>
      <c r="BH28" s="5"/>
    </row>
    <row r="29" spans="1:60" s="28" customFormat="1" ht="19.5">
      <c r="A29" s="29">
        <f t="shared" si="20"/>
        <v>43212</v>
      </c>
      <c r="B29" s="25" t="str">
        <f t="shared" si="8"/>
        <v>日</v>
      </c>
      <c r="C29" s="5"/>
      <c r="D29" s="5"/>
      <c r="E29" s="5"/>
      <c r="F29" s="29">
        <f t="shared" si="21"/>
        <v>43242</v>
      </c>
      <c r="G29" s="25" t="str">
        <f t="shared" si="9"/>
        <v>火</v>
      </c>
      <c r="H29" s="5"/>
      <c r="I29" s="5" t="s">
        <v>129</v>
      </c>
      <c r="J29" s="5"/>
      <c r="K29" s="29">
        <f t="shared" si="22"/>
        <v>43273</v>
      </c>
      <c r="L29" s="25" t="str">
        <f t="shared" si="10"/>
        <v>金</v>
      </c>
      <c r="M29" s="5" t="s">
        <v>50</v>
      </c>
      <c r="N29" s="5"/>
      <c r="O29" s="5"/>
      <c r="P29" s="29">
        <f t="shared" si="23"/>
        <v>43303</v>
      </c>
      <c r="Q29" s="25" t="str">
        <f t="shared" si="11"/>
        <v>日</v>
      </c>
      <c r="R29" s="5" t="s">
        <v>130</v>
      </c>
      <c r="S29" s="5" t="s">
        <v>131</v>
      </c>
      <c r="T29" s="5"/>
      <c r="U29" s="29">
        <f t="shared" si="24"/>
        <v>43334</v>
      </c>
      <c r="V29" s="25" t="str">
        <f t="shared" si="12"/>
        <v>水</v>
      </c>
      <c r="W29" s="5"/>
      <c r="X29" s="5"/>
      <c r="Y29" s="5"/>
      <c r="Z29" s="29">
        <f t="shared" si="25"/>
        <v>43365</v>
      </c>
      <c r="AA29" s="25" t="str">
        <f t="shared" si="13"/>
        <v>土</v>
      </c>
      <c r="AB29" s="5" t="s">
        <v>132</v>
      </c>
      <c r="AC29" s="5" t="s">
        <v>56</v>
      </c>
      <c r="AD29" s="5" t="s">
        <v>133</v>
      </c>
      <c r="AE29" s="29">
        <f t="shared" si="26"/>
        <v>43395</v>
      </c>
      <c r="AF29" s="25" t="str">
        <f t="shared" si="14"/>
        <v>月</v>
      </c>
      <c r="AG29" s="5"/>
      <c r="AH29" s="5"/>
      <c r="AI29" s="5"/>
      <c r="AJ29" s="29">
        <f t="shared" si="27"/>
        <v>43426</v>
      </c>
      <c r="AK29" s="25" t="str">
        <f t="shared" si="15"/>
        <v>木</v>
      </c>
      <c r="AL29" s="5" t="s">
        <v>134</v>
      </c>
      <c r="AM29" s="5"/>
      <c r="AN29" s="5"/>
      <c r="AO29" s="29">
        <f t="shared" si="28"/>
        <v>43456</v>
      </c>
      <c r="AP29" s="25" t="str">
        <f t="shared" si="16"/>
        <v>土</v>
      </c>
      <c r="AQ29" s="5"/>
      <c r="AR29" s="5" t="s">
        <v>180</v>
      </c>
      <c r="AS29" s="5"/>
      <c r="AT29" s="29">
        <f t="shared" si="29"/>
        <v>43487</v>
      </c>
      <c r="AU29" s="25" t="str">
        <f t="shared" si="17"/>
        <v>火</v>
      </c>
      <c r="AV29" s="5"/>
      <c r="AW29" s="5"/>
      <c r="AX29" s="5"/>
      <c r="AY29" s="29">
        <f t="shared" si="30"/>
        <v>43518</v>
      </c>
      <c r="AZ29" s="25" t="str">
        <f t="shared" si="18"/>
        <v>金</v>
      </c>
      <c r="BA29" s="5"/>
      <c r="BB29" s="5" t="s">
        <v>135</v>
      </c>
      <c r="BC29" s="5"/>
      <c r="BD29" s="29">
        <f t="shared" si="31"/>
        <v>43546</v>
      </c>
      <c r="BE29" s="25" t="str">
        <f t="shared" si="19"/>
        <v>金</v>
      </c>
      <c r="BF29" s="5"/>
      <c r="BG29" s="5"/>
      <c r="BH29" s="5" t="s">
        <v>136</v>
      </c>
    </row>
    <row r="30" spans="1:60" s="28" customFormat="1" ht="29.25">
      <c r="A30" s="29">
        <f t="shared" si="20"/>
        <v>43213</v>
      </c>
      <c r="B30" s="25" t="str">
        <f t="shared" si="8"/>
        <v>月</v>
      </c>
      <c r="C30" s="5"/>
      <c r="D30" s="5"/>
      <c r="E30" s="5"/>
      <c r="F30" s="29">
        <f t="shared" si="21"/>
        <v>43243</v>
      </c>
      <c r="G30" s="25" t="str">
        <f t="shared" si="9"/>
        <v>水</v>
      </c>
      <c r="H30" s="5"/>
      <c r="I30" s="5" t="s">
        <v>137</v>
      </c>
      <c r="J30" s="5"/>
      <c r="K30" s="29">
        <f t="shared" si="22"/>
        <v>43274</v>
      </c>
      <c r="L30" s="25" t="str">
        <f t="shared" si="10"/>
        <v>土</v>
      </c>
      <c r="M30" s="5" t="s">
        <v>124</v>
      </c>
      <c r="N30" s="5" t="s">
        <v>56</v>
      </c>
      <c r="O30" s="5"/>
      <c r="P30" s="29">
        <f t="shared" si="23"/>
        <v>43304</v>
      </c>
      <c r="Q30" s="25" t="str">
        <f t="shared" si="11"/>
        <v>月</v>
      </c>
      <c r="R30" s="5"/>
      <c r="S30" s="5"/>
      <c r="T30" s="5"/>
      <c r="U30" s="29">
        <f t="shared" si="24"/>
        <v>43335</v>
      </c>
      <c r="V30" s="25" t="str">
        <f t="shared" si="12"/>
        <v>木</v>
      </c>
      <c r="W30" s="5"/>
      <c r="X30" s="5"/>
      <c r="Y30" s="5"/>
      <c r="Z30" s="29">
        <f t="shared" si="25"/>
        <v>43366</v>
      </c>
      <c r="AA30" s="25" t="str">
        <f t="shared" si="13"/>
        <v>日</v>
      </c>
      <c r="AB30" s="5"/>
      <c r="AC30" s="5" t="s">
        <v>329</v>
      </c>
      <c r="AD30" s="5" t="s">
        <v>145</v>
      </c>
      <c r="AE30" s="29">
        <f t="shared" si="26"/>
        <v>43396</v>
      </c>
      <c r="AF30" s="25" t="str">
        <f t="shared" si="14"/>
        <v>火</v>
      </c>
      <c r="AG30" s="5"/>
      <c r="AH30" s="5" t="s">
        <v>62</v>
      </c>
      <c r="AI30" s="5" t="s">
        <v>208</v>
      </c>
      <c r="AJ30" s="29">
        <f t="shared" si="27"/>
        <v>43427</v>
      </c>
      <c r="AK30" s="30" t="str">
        <f t="shared" si="15"/>
        <v>金</v>
      </c>
      <c r="AL30" s="5" t="s">
        <v>50</v>
      </c>
      <c r="AM30" s="5" t="s">
        <v>139</v>
      </c>
      <c r="AN30" s="5"/>
      <c r="AO30" s="29">
        <f t="shared" si="28"/>
        <v>43457</v>
      </c>
      <c r="AP30" s="25" t="str">
        <f t="shared" si="16"/>
        <v>日</v>
      </c>
      <c r="AQ30" s="5" t="s">
        <v>122</v>
      </c>
      <c r="AR30" s="5" t="s">
        <v>169</v>
      </c>
      <c r="AS30" s="5"/>
      <c r="AT30" s="29">
        <f t="shared" si="29"/>
        <v>43488</v>
      </c>
      <c r="AU30" s="25" t="str">
        <f t="shared" si="17"/>
        <v>水</v>
      </c>
      <c r="AV30" s="5"/>
      <c r="AW30" s="5"/>
      <c r="AX30" s="5"/>
      <c r="AY30" s="29">
        <f t="shared" si="30"/>
        <v>43519</v>
      </c>
      <c r="AZ30" s="25" t="str">
        <f t="shared" si="18"/>
        <v>土</v>
      </c>
      <c r="BA30" s="5" t="s">
        <v>124</v>
      </c>
      <c r="BB30" s="5" t="s">
        <v>56</v>
      </c>
      <c r="BC30" s="5"/>
      <c r="BD30" s="29">
        <f t="shared" si="31"/>
        <v>43547</v>
      </c>
      <c r="BE30" s="25" t="str">
        <f t="shared" si="19"/>
        <v>土</v>
      </c>
      <c r="BF30" s="5" t="s">
        <v>124</v>
      </c>
      <c r="BG30" s="5" t="s">
        <v>56</v>
      </c>
      <c r="BH30" s="5"/>
    </row>
    <row r="31" spans="1:60" s="28" customFormat="1" ht="29.25">
      <c r="A31" s="29">
        <f t="shared" si="20"/>
        <v>43214</v>
      </c>
      <c r="B31" s="25" t="str">
        <f t="shared" si="8"/>
        <v>火</v>
      </c>
      <c r="C31" s="5" t="s">
        <v>140</v>
      </c>
      <c r="D31" s="5" t="s">
        <v>141</v>
      </c>
      <c r="E31" s="5"/>
      <c r="F31" s="29">
        <f t="shared" si="21"/>
        <v>43244</v>
      </c>
      <c r="G31" s="25" t="str">
        <f t="shared" si="9"/>
        <v>木</v>
      </c>
      <c r="H31" s="5"/>
      <c r="I31" s="5"/>
      <c r="J31" s="5"/>
      <c r="K31" s="29">
        <f t="shared" si="22"/>
        <v>43275</v>
      </c>
      <c r="L31" s="25" t="str">
        <f t="shared" si="10"/>
        <v>日</v>
      </c>
      <c r="M31" s="5" t="s">
        <v>122</v>
      </c>
      <c r="N31" s="5" t="s">
        <v>330</v>
      </c>
      <c r="O31" s="5"/>
      <c r="P31" s="29">
        <f t="shared" si="23"/>
        <v>43305</v>
      </c>
      <c r="Q31" s="25" t="str">
        <f t="shared" si="11"/>
        <v>火</v>
      </c>
      <c r="R31" s="5"/>
      <c r="S31" s="5" t="s">
        <v>141</v>
      </c>
      <c r="T31" s="5"/>
      <c r="U31" s="29">
        <f t="shared" si="24"/>
        <v>43336</v>
      </c>
      <c r="V31" s="25" t="str">
        <f t="shared" si="12"/>
        <v>金</v>
      </c>
      <c r="W31" s="5" t="s">
        <v>142</v>
      </c>
      <c r="X31" s="5"/>
      <c r="Y31" s="5"/>
      <c r="Z31" s="29">
        <f t="shared" si="25"/>
        <v>43367</v>
      </c>
      <c r="AA31" s="25" t="str">
        <f t="shared" si="13"/>
        <v>月</v>
      </c>
      <c r="AB31" s="5"/>
      <c r="AC31" s="5"/>
      <c r="AD31" s="5"/>
      <c r="AE31" s="29">
        <f t="shared" si="26"/>
        <v>43397</v>
      </c>
      <c r="AF31" s="25" t="str">
        <f t="shared" si="14"/>
        <v>水</v>
      </c>
      <c r="AG31" s="5"/>
      <c r="AH31" s="5" t="s">
        <v>137</v>
      </c>
      <c r="AI31" s="5" t="s">
        <v>143</v>
      </c>
      <c r="AJ31" s="29">
        <f t="shared" si="27"/>
        <v>43428</v>
      </c>
      <c r="AK31" s="25" t="str">
        <f t="shared" si="15"/>
        <v>土</v>
      </c>
      <c r="AL31" s="5" t="s">
        <v>144</v>
      </c>
      <c r="AM31" s="5" t="s">
        <v>56</v>
      </c>
      <c r="AN31" s="5" t="s">
        <v>331</v>
      </c>
      <c r="AO31" s="29">
        <f t="shared" si="28"/>
        <v>43458</v>
      </c>
      <c r="AP31" s="25" t="str">
        <f t="shared" si="16"/>
        <v>月</v>
      </c>
      <c r="AQ31" s="5"/>
      <c r="AR31" s="5"/>
      <c r="AS31" s="5" t="s">
        <v>332</v>
      </c>
      <c r="AT31" s="29">
        <f t="shared" si="29"/>
        <v>43489</v>
      </c>
      <c r="AU31" s="25" t="str">
        <f t="shared" si="17"/>
        <v>木</v>
      </c>
      <c r="AV31" s="5"/>
      <c r="AW31" s="5"/>
      <c r="AX31" s="5"/>
      <c r="AY31" s="29">
        <f t="shared" si="30"/>
        <v>43520</v>
      </c>
      <c r="AZ31" s="25" t="str">
        <f t="shared" si="18"/>
        <v>日</v>
      </c>
      <c r="BA31" s="5" t="s">
        <v>145</v>
      </c>
      <c r="BB31" s="5" t="s">
        <v>146</v>
      </c>
      <c r="BC31" s="5"/>
      <c r="BD31" s="29">
        <f t="shared" si="31"/>
        <v>43548</v>
      </c>
      <c r="BE31" s="25" t="str">
        <f t="shared" si="19"/>
        <v>日</v>
      </c>
      <c r="BF31" s="5" t="s">
        <v>122</v>
      </c>
      <c r="BG31" s="5"/>
      <c r="BH31" s="5"/>
    </row>
    <row r="32" spans="1:60" s="28" customFormat="1" ht="19.5">
      <c r="A32" s="29">
        <f t="shared" si="20"/>
        <v>43215</v>
      </c>
      <c r="B32" s="25" t="str">
        <f t="shared" si="8"/>
        <v>水</v>
      </c>
      <c r="C32" s="5"/>
      <c r="D32" s="5"/>
      <c r="E32" s="5" t="s">
        <v>333</v>
      </c>
      <c r="F32" s="29">
        <f t="shared" si="21"/>
        <v>43245</v>
      </c>
      <c r="G32" s="25" t="str">
        <f t="shared" si="9"/>
        <v>金</v>
      </c>
      <c r="H32" s="5"/>
      <c r="I32" s="5" t="s">
        <v>316</v>
      </c>
      <c r="J32" s="5"/>
      <c r="K32" s="29">
        <f t="shared" si="22"/>
        <v>43276</v>
      </c>
      <c r="L32" s="25" t="str">
        <f t="shared" si="10"/>
        <v>月</v>
      </c>
      <c r="M32" s="5"/>
      <c r="N32" s="5"/>
      <c r="O32" s="5" t="s">
        <v>147</v>
      </c>
      <c r="P32" s="29">
        <f t="shared" si="23"/>
        <v>43306</v>
      </c>
      <c r="Q32" s="25" t="str">
        <f t="shared" si="11"/>
        <v>水</v>
      </c>
      <c r="R32" s="5"/>
      <c r="S32" s="5" t="s">
        <v>137</v>
      </c>
      <c r="T32" s="5"/>
      <c r="U32" s="29">
        <f t="shared" si="24"/>
        <v>43337</v>
      </c>
      <c r="V32" s="25" t="str">
        <f t="shared" si="12"/>
        <v>土</v>
      </c>
      <c r="W32" s="5" t="s">
        <v>334</v>
      </c>
      <c r="X32" s="5"/>
      <c r="Y32" s="5"/>
      <c r="Z32" s="29">
        <f t="shared" si="25"/>
        <v>43368</v>
      </c>
      <c r="AA32" s="25" t="str">
        <f t="shared" si="13"/>
        <v>火</v>
      </c>
      <c r="AB32" s="5"/>
      <c r="AC32" s="5" t="s">
        <v>141</v>
      </c>
      <c r="AD32" s="5"/>
      <c r="AE32" s="29">
        <f t="shared" si="26"/>
        <v>43398</v>
      </c>
      <c r="AF32" s="25" t="str">
        <f t="shared" si="14"/>
        <v>木</v>
      </c>
      <c r="AG32" s="5"/>
      <c r="AH32" s="5"/>
      <c r="AI32" s="5"/>
      <c r="AJ32" s="29">
        <f t="shared" si="27"/>
        <v>43429</v>
      </c>
      <c r="AK32" s="25" t="str">
        <f t="shared" si="15"/>
        <v>日</v>
      </c>
      <c r="AL32" s="5" t="s">
        <v>122</v>
      </c>
      <c r="AM32" s="5" t="s">
        <v>335</v>
      </c>
      <c r="AN32" s="5" t="s">
        <v>148</v>
      </c>
      <c r="AO32" s="29">
        <f t="shared" si="28"/>
        <v>43459</v>
      </c>
      <c r="AP32" s="25" t="str">
        <f t="shared" si="16"/>
        <v>火</v>
      </c>
      <c r="AQ32" s="5"/>
      <c r="AR32" s="5" t="s">
        <v>141</v>
      </c>
      <c r="AS32" s="5"/>
      <c r="AT32" s="29">
        <f t="shared" si="29"/>
        <v>43490</v>
      </c>
      <c r="AU32" s="25" t="str">
        <f t="shared" si="17"/>
        <v>金</v>
      </c>
      <c r="AV32" s="5"/>
      <c r="AW32" s="5"/>
      <c r="AX32" s="5"/>
      <c r="AY32" s="29">
        <f t="shared" si="30"/>
        <v>43521</v>
      </c>
      <c r="AZ32" s="25" t="str">
        <f t="shared" si="18"/>
        <v>月</v>
      </c>
      <c r="BA32" s="5"/>
      <c r="BB32" s="5"/>
      <c r="BC32" s="5"/>
      <c r="BD32" s="29">
        <f t="shared" si="31"/>
        <v>43549</v>
      </c>
      <c r="BE32" s="25" t="str">
        <f t="shared" si="19"/>
        <v>月</v>
      </c>
      <c r="BF32" s="5"/>
      <c r="BG32" s="5"/>
      <c r="BH32" s="5"/>
    </row>
    <row r="33" spans="1:65" s="28" customFormat="1" ht="19.5">
      <c r="A33" s="29">
        <f t="shared" si="20"/>
        <v>43216</v>
      </c>
      <c r="B33" s="25" t="str">
        <f t="shared" si="8"/>
        <v>木</v>
      </c>
      <c r="C33" s="5" t="s">
        <v>50</v>
      </c>
      <c r="D33" s="5"/>
      <c r="E33" s="5"/>
      <c r="F33" s="29">
        <f t="shared" si="21"/>
        <v>43246</v>
      </c>
      <c r="G33" s="25" t="str">
        <f t="shared" si="9"/>
        <v>土</v>
      </c>
      <c r="H33" s="5" t="s">
        <v>149</v>
      </c>
      <c r="I33" s="5"/>
      <c r="J33" s="5" t="s">
        <v>150</v>
      </c>
      <c r="K33" s="29">
        <f t="shared" si="22"/>
        <v>43277</v>
      </c>
      <c r="L33" s="25" t="str">
        <f t="shared" si="10"/>
        <v>火</v>
      </c>
      <c r="M33" s="5"/>
      <c r="N33" s="5" t="s">
        <v>141</v>
      </c>
      <c r="O33" s="5" t="s">
        <v>147</v>
      </c>
      <c r="P33" s="29">
        <f t="shared" si="23"/>
        <v>43307</v>
      </c>
      <c r="Q33" s="25" t="str">
        <f t="shared" si="11"/>
        <v>木</v>
      </c>
      <c r="R33" s="5"/>
      <c r="S33" s="5"/>
      <c r="T33" s="5"/>
      <c r="U33" s="29">
        <f t="shared" si="24"/>
        <v>43338</v>
      </c>
      <c r="V33" s="25" t="str">
        <f t="shared" si="12"/>
        <v>日</v>
      </c>
      <c r="W33" s="5" t="s">
        <v>151</v>
      </c>
      <c r="X33" s="5"/>
      <c r="Y33" s="5"/>
      <c r="Z33" s="29">
        <f t="shared" si="25"/>
        <v>43369</v>
      </c>
      <c r="AA33" s="25" t="str">
        <f t="shared" si="13"/>
        <v>水</v>
      </c>
      <c r="AB33" s="5"/>
      <c r="AC33" s="5" t="s">
        <v>152</v>
      </c>
      <c r="AD33" s="5"/>
      <c r="AE33" s="29">
        <f t="shared" si="26"/>
        <v>43399</v>
      </c>
      <c r="AF33" s="25" t="str">
        <f t="shared" si="14"/>
        <v>金</v>
      </c>
      <c r="AG33" s="5"/>
      <c r="AH33" s="5"/>
      <c r="AI33" s="5"/>
      <c r="AJ33" s="29">
        <f t="shared" si="27"/>
        <v>43430</v>
      </c>
      <c r="AK33" s="25" t="str">
        <f t="shared" si="15"/>
        <v>月</v>
      </c>
      <c r="AL33" s="5"/>
      <c r="AM33" s="5"/>
      <c r="AN33" s="5"/>
      <c r="AO33" s="29">
        <f t="shared" si="28"/>
        <v>43460</v>
      </c>
      <c r="AP33" s="25" t="str">
        <f t="shared" si="16"/>
        <v>水</v>
      </c>
      <c r="AQ33" s="5"/>
      <c r="AR33" s="5"/>
      <c r="AS33" s="5"/>
      <c r="AT33" s="29">
        <f t="shared" si="29"/>
        <v>43491</v>
      </c>
      <c r="AU33" s="25" t="str">
        <f t="shared" si="17"/>
        <v>土</v>
      </c>
      <c r="AV33" s="5" t="s">
        <v>124</v>
      </c>
      <c r="AW33" s="5" t="s">
        <v>56</v>
      </c>
      <c r="AX33" s="5"/>
      <c r="AY33" s="29">
        <f t="shared" si="30"/>
        <v>43522</v>
      </c>
      <c r="AZ33" s="25" t="str">
        <f t="shared" si="18"/>
        <v>火</v>
      </c>
      <c r="BA33" s="5"/>
      <c r="BB33" s="5" t="s">
        <v>141</v>
      </c>
      <c r="BC33" s="5"/>
      <c r="BD33" s="29">
        <f t="shared" si="31"/>
        <v>43550</v>
      </c>
      <c r="BE33" s="25" t="str">
        <f t="shared" si="19"/>
        <v>火</v>
      </c>
      <c r="BF33" s="5" t="s">
        <v>50</v>
      </c>
      <c r="BG33" s="5" t="s">
        <v>141</v>
      </c>
      <c r="BH33" s="5"/>
    </row>
    <row r="34" spans="1:65" s="28" customFormat="1" ht="19.5">
      <c r="A34" s="29">
        <f t="shared" si="20"/>
        <v>43217</v>
      </c>
      <c r="B34" s="25" t="str">
        <f t="shared" si="8"/>
        <v>金</v>
      </c>
      <c r="C34" s="5" t="s">
        <v>50</v>
      </c>
      <c r="D34" s="5"/>
      <c r="E34" s="5"/>
      <c r="F34" s="29">
        <f t="shared" si="21"/>
        <v>43247</v>
      </c>
      <c r="G34" s="25" t="str">
        <f t="shared" si="9"/>
        <v>日</v>
      </c>
      <c r="H34" s="5" t="s">
        <v>122</v>
      </c>
      <c r="I34" s="5"/>
      <c r="J34" s="5" t="s">
        <v>153</v>
      </c>
      <c r="K34" s="29">
        <f t="shared" si="22"/>
        <v>43278</v>
      </c>
      <c r="L34" s="25" t="str">
        <f t="shared" si="10"/>
        <v>水</v>
      </c>
      <c r="M34" s="5"/>
      <c r="N34" s="5" t="s">
        <v>137</v>
      </c>
      <c r="O34" s="5"/>
      <c r="P34" s="29">
        <f t="shared" si="23"/>
        <v>43308</v>
      </c>
      <c r="Q34" s="25" t="str">
        <f t="shared" si="11"/>
        <v>金</v>
      </c>
      <c r="R34" s="5"/>
      <c r="S34" s="5"/>
      <c r="T34" s="5" t="s">
        <v>156</v>
      </c>
      <c r="U34" s="29">
        <f t="shared" si="24"/>
        <v>43339</v>
      </c>
      <c r="V34" s="25" t="str">
        <f t="shared" si="12"/>
        <v>月</v>
      </c>
      <c r="W34" s="5"/>
      <c r="X34" s="5"/>
      <c r="Y34" s="5" t="s">
        <v>336</v>
      </c>
      <c r="Z34" s="29">
        <f t="shared" si="25"/>
        <v>43370</v>
      </c>
      <c r="AA34" s="25" t="str">
        <f t="shared" si="13"/>
        <v>木</v>
      </c>
      <c r="AB34" s="5"/>
      <c r="AC34" s="5"/>
      <c r="AD34" s="5"/>
      <c r="AE34" s="29">
        <f t="shared" si="26"/>
        <v>43400</v>
      </c>
      <c r="AF34" s="25" t="str">
        <f t="shared" si="14"/>
        <v>土</v>
      </c>
      <c r="AG34" s="5" t="s">
        <v>337</v>
      </c>
      <c r="AH34" s="5" t="s">
        <v>56</v>
      </c>
      <c r="AI34" s="5"/>
      <c r="AJ34" s="29">
        <f t="shared" si="27"/>
        <v>43431</v>
      </c>
      <c r="AK34" s="25" t="str">
        <f t="shared" si="15"/>
        <v>火</v>
      </c>
      <c r="AL34" s="5"/>
      <c r="AM34" s="5" t="s">
        <v>141</v>
      </c>
      <c r="AN34" s="5" t="s">
        <v>156</v>
      </c>
      <c r="AO34" s="29">
        <f t="shared" si="28"/>
        <v>43461</v>
      </c>
      <c r="AP34" s="25" t="str">
        <f t="shared" si="16"/>
        <v>木</v>
      </c>
      <c r="AQ34" s="5"/>
      <c r="AR34" s="5"/>
      <c r="AS34" s="5"/>
      <c r="AT34" s="29">
        <f t="shared" si="29"/>
        <v>43492</v>
      </c>
      <c r="AU34" s="25" t="str">
        <f t="shared" si="17"/>
        <v>日</v>
      </c>
      <c r="AV34" s="5" t="s">
        <v>154</v>
      </c>
      <c r="AW34" s="5" t="s">
        <v>155</v>
      </c>
      <c r="AX34" s="5"/>
      <c r="AY34" s="29">
        <f t="shared" si="30"/>
        <v>43523</v>
      </c>
      <c r="AZ34" s="25" t="str">
        <f t="shared" si="18"/>
        <v>水</v>
      </c>
      <c r="BA34" s="5"/>
      <c r="BB34" s="5"/>
      <c r="BC34" s="5" t="s">
        <v>156</v>
      </c>
      <c r="BD34" s="29">
        <f t="shared" si="31"/>
        <v>43551</v>
      </c>
      <c r="BE34" s="25" t="str">
        <f t="shared" si="19"/>
        <v>水</v>
      </c>
      <c r="BF34" s="5"/>
      <c r="BG34" s="5"/>
      <c r="BH34" s="5"/>
    </row>
    <row r="35" spans="1:65" s="28" customFormat="1" ht="29.25">
      <c r="A35" s="29">
        <f t="shared" si="20"/>
        <v>43218</v>
      </c>
      <c r="B35" s="25" t="str">
        <f t="shared" si="8"/>
        <v>土</v>
      </c>
      <c r="C35" s="5"/>
      <c r="D35" s="5"/>
      <c r="E35" s="5"/>
      <c r="F35" s="29">
        <f t="shared" si="21"/>
        <v>43248</v>
      </c>
      <c r="G35" s="25" t="str">
        <f t="shared" si="9"/>
        <v>月</v>
      </c>
      <c r="H35" s="5"/>
      <c r="I35" s="5"/>
      <c r="J35" s="5" t="s">
        <v>338</v>
      </c>
      <c r="K35" s="29">
        <f t="shared" si="22"/>
        <v>43279</v>
      </c>
      <c r="L35" s="25" t="str">
        <f t="shared" si="10"/>
        <v>木</v>
      </c>
      <c r="M35" s="5"/>
      <c r="N35" s="5"/>
      <c r="O35" s="5" t="s">
        <v>156</v>
      </c>
      <c r="P35" s="29">
        <f t="shared" si="23"/>
        <v>43309</v>
      </c>
      <c r="Q35" s="25" t="str">
        <f t="shared" si="11"/>
        <v>土</v>
      </c>
      <c r="R35" s="5"/>
      <c r="S35" s="5" t="s">
        <v>56</v>
      </c>
      <c r="T35" s="5"/>
      <c r="U35" s="29">
        <f t="shared" si="24"/>
        <v>43340</v>
      </c>
      <c r="V35" s="25" t="str">
        <f t="shared" si="12"/>
        <v>火</v>
      </c>
      <c r="W35" s="5"/>
      <c r="X35" s="5" t="s">
        <v>141</v>
      </c>
      <c r="Y35" s="5" t="s">
        <v>156</v>
      </c>
      <c r="Z35" s="29">
        <f t="shared" si="25"/>
        <v>43371</v>
      </c>
      <c r="AA35" s="25" t="str">
        <f t="shared" si="13"/>
        <v>金</v>
      </c>
      <c r="AB35" s="5"/>
      <c r="AC35" s="5"/>
      <c r="AD35" s="5" t="s">
        <v>157</v>
      </c>
      <c r="AE35" s="29">
        <f t="shared" si="26"/>
        <v>43401</v>
      </c>
      <c r="AF35" s="25" t="str">
        <f t="shared" si="14"/>
        <v>日</v>
      </c>
      <c r="AG35" s="5" t="s">
        <v>339</v>
      </c>
      <c r="AH35" s="5" t="s">
        <v>340</v>
      </c>
      <c r="AI35" s="5"/>
      <c r="AJ35" s="29">
        <f t="shared" si="27"/>
        <v>43432</v>
      </c>
      <c r="AK35" s="25" t="str">
        <f t="shared" si="15"/>
        <v>水</v>
      </c>
      <c r="AL35" s="5"/>
      <c r="AM35" s="5"/>
      <c r="AN35" s="5"/>
      <c r="AO35" s="29">
        <f t="shared" si="28"/>
        <v>43462</v>
      </c>
      <c r="AP35" s="25" t="str">
        <f t="shared" si="16"/>
        <v>金</v>
      </c>
      <c r="AQ35" s="5"/>
      <c r="AR35" s="5"/>
      <c r="AS35" s="5"/>
      <c r="AT35" s="29">
        <f t="shared" si="29"/>
        <v>43493</v>
      </c>
      <c r="AU35" s="25" t="str">
        <f t="shared" si="17"/>
        <v>月</v>
      </c>
      <c r="AV35" s="5"/>
      <c r="AW35" s="5"/>
      <c r="AX35" s="5"/>
      <c r="AY35" s="29">
        <f t="shared" si="30"/>
        <v>43524</v>
      </c>
      <c r="AZ35" s="25" t="str">
        <f t="shared" si="18"/>
        <v>木</v>
      </c>
      <c r="BA35" s="5"/>
      <c r="BB35" s="5"/>
      <c r="BC35" s="5"/>
      <c r="BD35" s="29">
        <f t="shared" si="31"/>
        <v>43552</v>
      </c>
      <c r="BE35" s="25" t="str">
        <f t="shared" si="19"/>
        <v>木</v>
      </c>
      <c r="BF35" s="5" t="s">
        <v>50</v>
      </c>
      <c r="BG35" s="5"/>
      <c r="BH35" s="5"/>
    </row>
    <row r="36" spans="1:65" s="28" customFormat="1">
      <c r="A36" s="29">
        <f>A35+1</f>
        <v>43219</v>
      </c>
      <c r="B36" s="25" t="str">
        <f t="shared" si="8"/>
        <v>日</v>
      </c>
      <c r="C36" s="5" t="s">
        <v>122</v>
      </c>
      <c r="D36" s="5"/>
      <c r="E36" s="5"/>
      <c r="F36" s="29">
        <f>F35+1</f>
        <v>43249</v>
      </c>
      <c r="G36" s="25" t="str">
        <f t="shared" si="9"/>
        <v>火</v>
      </c>
      <c r="H36" s="5" t="s">
        <v>50</v>
      </c>
      <c r="I36" s="5"/>
      <c r="J36" s="5" t="s">
        <v>341</v>
      </c>
      <c r="K36" s="29">
        <f>K35+1</f>
        <v>43280</v>
      </c>
      <c r="L36" s="25" t="str">
        <f t="shared" si="10"/>
        <v>金</v>
      </c>
      <c r="M36" s="5"/>
      <c r="N36" s="5"/>
      <c r="O36" s="5"/>
      <c r="P36" s="29">
        <f>P35+1</f>
        <v>43310</v>
      </c>
      <c r="Q36" s="25" t="str">
        <f t="shared" si="11"/>
        <v>日</v>
      </c>
      <c r="R36" s="5" t="s">
        <v>122</v>
      </c>
      <c r="S36" s="5"/>
      <c r="T36" s="5"/>
      <c r="U36" s="29">
        <f>U35+1</f>
        <v>43341</v>
      </c>
      <c r="V36" s="25" t="str">
        <f t="shared" si="12"/>
        <v>水</v>
      </c>
      <c r="W36" s="5"/>
      <c r="X36" s="5"/>
      <c r="Y36" s="5"/>
      <c r="Z36" s="29">
        <f>Z35+1</f>
        <v>43372</v>
      </c>
      <c r="AA36" s="25" t="str">
        <f t="shared" si="13"/>
        <v>土</v>
      </c>
      <c r="AB36" s="5"/>
      <c r="AC36" s="5"/>
      <c r="AD36" s="5"/>
      <c r="AE36" s="29">
        <f>AE35+1</f>
        <v>43402</v>
      </c>
      <c r="AF36" s="25" t="str">
        <f t="shared" si="14"/>
        <v>月</v>
      </c>
      <c r="AG36" s="5"/>
      <c r="AH36" s="5"/>
      <c r="AI36" s="5"/>
      <c r="AJ36" s="29">
        <f>AJ35+1</f>
        <v>43433</v>
      </c>
      <c r="AK36" s="25" t="str">
        <f t="shared" si="15"/>
        <v>木</v>
      </c>
      <c r="AL36" s="5"/>
      <c r="AM36" s="5"/>
      <c r="AN36" s="5"/>
      <c r="AO36" s="29">
        <f>AO35+1</f>
        <v>43463</v>
      </c>
      <c r="AP36" s="25" t="str">
        <f t="shared" si="16"/>
        <v>土</v>
      </c>
      <c r="AQ36" s="5" t="s">
        <v>50</v>
      </c>
      <c r="AR36" s="5"/>
      <c r="AS36" s="5"/>
      <c r="AT36" s="29">
        <f>AT35+1</f>
        <v>43494</v>
      </c>
      <c r="AU36" s="25" t="str">
        <f t="shared" si="17"/>
        <v>火</v>
      </c>
      <c r="AV36" s="5"/>
      <c r="AW36" s="5" t="s">
        <v>141</v>
      </c>
      <c r="AX36" s="5"/>
      <c r="AY36" s="29"/>
      <c r="AZ36" s="25"/>
      <c r="BA36" s="5" t="s">
        <v>50</v>
      </c>
      <c r="BB36" s="5"/>
      <c r="BC36" s="5"/>
      <c r="BD36" s="29">
        <f>BD35+1</f>
        <v>43553</v>
      </c>
      <c r="BE36" s="25" t="str">
        <f t="shared" si="19"/>
        <v>金</v>
      </c>
      <c r="BF36" s="5"/>
      <c r="BG36" s="5"/>
      <c r="BH36" s="5"/>
      <c r="BL36" s="31"/>
      <c r="BM36" s="31"/>
    </row>
    <row r="37" spans="1:65" s="28" customFormat="1" ht="19.5">
      <c r="A37" s="29">
        <f>A36+1</f>
        <v>43220</v>
      </c>
      <c r="B37" s="25" t="str">
        <f t="shared" si="8"/>
        <v>月</v>
      </c>
      <c r="C37" s="5" t="s">
        <v>50</v>
      </c>
      <c r="D37" s="5"/>
      <c r="E37" s="5"/>
      <c r="F37" s="29">
        <f>F36+1</f>
        <v>43250</v>
      </c>
      <c r="G37" s="25" t="str">
        <f t="shared" si="9"/>
        <v>水</v>
      </c>
      <c r="H37" s="5" t="s">
        <v>50</v>
      </c>
      <c r="I37" s="5"/>
      <c r="J37" s="5" t="s">
        <v>341</v>
      </c>
      <c r="K37" s="29">
        <f>K36+1</f>
        <v>43281</v>
      </c>
      <c r="L37" s="25" t="str">
        <f t="shared" si="10"/>
        <v>土</v>
      </c>
      <c r="M37" s="5"/>
      <c r="N37" s="5"/>
      <c r="O37" s="5"/>
      <c r="P37" s="29">
        <f>P36+1</f>
        <v>43311</v>
      </c>
      <c r="Q37" s="25" t="str">
        <f t="shared" si="11"/>
        <v>月</v>
      </c>
      <c r="R37" s="5" t="s">
        <v>50</v>
      </c>
      <c r="S37" s="5"/>
      <c r="T37" s="5"/>
      <c r="U37" s="29">
        <f>U36+1</f>
        <v>43342</v>
      </c>
      <c r="V37" s="25" t="str">
        <f t="shared" si="12"/>
        <v>木</v>
      </c>
      <c r="W37" s="5" t="s">
        <v>50</v>
      </c>
      <c r="X37" s="5"/>
      <c r="Y37" s="5"/>
      <c r="Z37" s="29">
        <f>Z36+1</f>
        <v>43373</v>
      </c>
      <c r="AA37" s="25" t="str">
        <f t="shared" si="13"/>
        <v>日</v>
      </c>
      <c r="AB37" s="5" t="s">
        <v>342</v>
      </c>
      <c r="AC37" s="5"/>
      <c r="AD37" s="5"/>
      <c r="AE37" s="29">
        <f>AE36+1</f>
        <v>43403</v>
      </c>
      <c r="AF37" s="25" t="str">
        <f t="shared" si="14"/>
        <v>火</v>
      </c>
      <c r="AG37" s="5"/>
      <c r="AH37" s="5" t="s">
        <v>141</v>
      </c>
      <c r="AI37" s="5"/>
      <c r="AJ37" s="29">
        <f>AJ36+1</f>
        <v>43434</v>
      </c>
      <c r="AK37" s="25" t="str">
        <f t="shared" si="15"/>
        <v>金</v>
      </c>
      <c r="AL37" s="5"/>
      <c r="AM37" s="5"/>
      <c r="AN37" s="5"/>
      <c r="AO37" s="29">
        <f>AO36+1</f>
        <v>43464</v>
      </c>
      <c r="AP37" s="25" t="str">
        <f t="shared" si="16"/>
        <v>日</v>
      </c>
      <c r="AQ37" s="5" t="s">
        <v>50</v>
      </c>
      <c r="AR37" s="5"/>
      <c r="AS37" s="5"/>
      <c r="AT37" s="29">
        <f>AT36+1</f>
        <v>43495</v>
      </c>
      <c r="AU37" s="25" t="str">
        <f t="shared" si="17"/>
        <v>水</v>
      </c>
      <c r="AV37" s="5"/>
      <c r="AW37" s="5"/>
      <c r="AX37" s="5"/>
      <c r="AY37" s="29"/>
      <c r="AZ37" s="25"/>
      <c r="BA37" s="5" t="s">
        <v>50</v>
      </c>
      <c r="BB37" s="5"/>
      <c r="BC37" s="5"/>
      <c r="BD37" s="29">
        <f>BD36+1</f>
        <v>43554</v>
      </c>
      <c r="BE37" s="25" t="str">
        <f t="shared" si="19"/>
        <v>土</v>
      </c>
      <c r="BF37" s="5"/>
      <c r="BG37" s="5"/>
      <c r="BH37" s="5"/>
      <c r="BL37" s="1"/>
      <c r="BM37" s="1"/>
    </row>
    <row r="38" spans="1:65" s="28" customFormat="1">
      <c r="A38" s="32"/>
      <c r="B38" s="25"/>
      <c r="C38" s="5" t="s">
        <v>50</v>
      </c>
      <c r="D38" s="5"/>
      <c r="E38" s="5"/>
      <c r="F38" s="29">
        <f>F37+1</f>
        <v>43251</v>
      </c>
      <c r="G38" s="25" t="str">
        <f t="shared" si="9"/>
        <v>木</v>
      </c>
      <c r="H38" s="5" t="s">
        <v>50</v>
      </c>
      <c r="I38" s="5"/>
      <c r="J38" s="5"/>
      <c r="K38" s="32"/>
      <c r="L38" s="25"/>
      <c r="M38" s="5"/>
      <c r="N38" s="5"/>
      <c r="O38" s="5"/>
      <c r="P38" s="29">
        <f>P37+1</f>
        <v>43312</v>
      </c>
      <c r="Q38" s="25" t="str">
        <f t="shared" si="11"/>
        <v>火</v>
      </c>
      <c r="R38" s="27" t="s">
        <v>50</v>
      </c>
      <c r="S38" s="27"/>
      <c r="T38" s="27"/>
      <c r="U38" s="29">
        <f>U37+1</f>
        <v>43343</v>
      </c>
      <c r="V38" s="25" t="str">
        <f t="shared" si="12"/>
        <v>金</v>
      </c>
      <c r="W38" s="5" t="s">
        <v>50</v>
      </c>
      <c r="X38" s="5"/>
      <c r="Y38" s="5"/>
      <c r="Z38" s="32"/>
      <c r="AA38" s="25"/>
      <c r="AB38" s="5"/>
      <c r="AC38" s="5"/>
      <c r="AD38" s="5"/>
      <c r="AE38" s="29">
        <f>AE37+1</f>
        <v>43404</v>
      </c>
      <c r="AF38" s="25" t="str">
        <f t="shared" si="14"/>
        <v>水</v>
      </c>
      <c r="AG38" s="5"/>
      <c r="AH38" s="5" t="s">
        <v>141</v>
      </c>
      <c r="AI38" s="5"/>
      <c r="AJ38" s="32"/>
      <c r="AK38" s="25" t="s">
        <v>343</v>
      </c>
      <c r="AL38" s="5"/>
      <c r="AM38" s="5"/>
      <c r="AN38" s="5"/>
      <c r="AO38" s="29">
        <f>AO37+1</f>
        <v>43465</v>
      </c>
      <c r="AP38" s="25" t="str">
        <f t="shared" si="16"/>
        <v>月</v>
      </c>
      <c r="AQ38" s="5" t="s">
        <v>50</v>
      </c>
      <c r="AR38" s="5"/>
      <c r="AS38" s="5"/>
      <c r="AT38" s="29">
        <f>AT37+1</f>
        <v>43496</v>
      </c>
      <c r="AU38" s="25" t="str">
        <f t="shared" si="17"/>
        <v>木</v>
      </c>
      <c r="AV38" s="5"/>
      <c r="AW38" s="5"/>
      <c r="AX38" s="5"/>
      <c r="AY38" s="32"/>
      <c r="AZ38" s="25"/>
      <c r="BA38" s="5" t="s">
        <v>50</v>
      </c>
      <c r="BB38" s="5"/>
      <c r="BC38" s="5"/>
      <c r="BD38" s="29">
        <f>BD37+1</f>
        <v>43555</v>
      </c>
      <c r="BE38" s="25" t="str">
        <f t="shared" si="19"/>
        <v>日</v>
      </c>
      <c r="BF38" s="5" t="s">
        <v>50</v>
      </c>
      <c r="BG38" s="5"/>
      <c r="BH38" s="5"/>
      <c r="BL38" s="1"/>
      <c r="BM38" s="1"/>
    </row>
    <row r="39" spans="1:65" s="33" customFormat="1" ht="14.25">
      <c r="A39" s="194">
        <v>4</v>
      </c>
      <c r="B39" s="197"/>
      <c r="C39" s="197"/>
      <c r="D39" s="197"/>
      <c r="E39" s="198"/>
      <c r="F39" s="194">
        <f>A39+1</f>
        <v>5</v>
      </c>
      <c r="G39" s="195"/>
      <c r="H39" s="195"/>
      <c r="I39" s="195"/>
      <c r="J39" s="196"/>
      <c r="K39" s="194">
        <f>F39+1</f>
        <v>6</v>
      </c>
      <c r="L39" s="195"/>
      <c r="M39" s="195"/>
      <c r="N39" s="195"/>
      <c r="O39" s="196"/>
      <c r="P39" s="194">
        <f t="shared" ref="P39" si="32">K39+1</f>
        <v>7</v>
      </c>
      <c r="Q39" s="195"/>
      <c r="R39" s="195"/>
      <c r="S39" s="195"/>
      <c r="T39" s="196"/>
      <c r="U39" s="194">
        <f t="shared" ref="U39" si="33">P39+1</f>
        <v>8</v>
      </c>
      <c r="V39" s="195"/>
      <c r="W39" s="195"/>
      <c r="X39" s="195"/>
      <c r="Y39" s="196"/>
      <c r="Z39" s="194">
        <f t="shared" ref="Z39" si="34">U39+1</f>
        <v>9</v>
      </c>
      <c r="AA39" s="195"/>
      <c r="AB39" s="195"/>
      <c r="AC39" s="195"/>
      <c r="AD39" s="196"/>
      <c r="AE39" s="194">
        <f t="shared" ref="AE39" si="35">Z39+1</f>
        <v>10</v>
      </c>
      <c r="AF39" s="195"/>
      <c r="AG39" s="195"/>
      <c r="AH39" s="195"/>
      <c r="AI39" s="196"/>
      <c r="AJ39" s="194">
        <f t="shared" ref="AJ39" si="36">AE39+1</f>
        <v>11</v>
      </c>
      <c r="AK39" s="195"/>
      <c r="AL39" s="195"/>
      <c r="AM39" s="195"/>
      <c r="AN39" s="196"/>
      <c r="AO39" s="194">
        <f t="shared" ref="AO39" si="37">AJ39+1</f>
        <v>12</v>
      </c>
      <c r="AP39" s="195"/>
      <c r="AQ39" s="195"/>
      <c r="AR39" s="195"/>
      <c r="AS39" s="196"/>
      <c r="AT39" s="194">
        <v>1</v>
      </c>
      <c r="AU39" s="195"/>
      <c r="AV39" s="195"/>
      <c r="AW39" s="195"/>
      <c r="AX39" s="196"/>
      <c r="AY39" s="194">
        <f t="shared" ref="AY39" si="38">AT39+1</f>
        <v>2</v>
      </c>
      <c r="AZ39" s="195"/>
      <c r="BA39" s="195"/>
      <c r="BB39" s="195"/>
      <c r="BC39" s="196"/>
      <c r="BD39" s="194">
        <f t="shared" ref="BD39" si="39">AY39+1</f>
        <v>3</v>
      </c>
      <c r="BE39" s="195"/>
      <c r="BF39" s="195"/>
      <c r="BG39" s="195"/>
      <c r="BH39" s="196"/>
      <c r="BL39" s="15"/>
      <c r="BM39" s="15"/>
    </row>
    <row r="43" spans="1:65">
      <c r="A43" s="4">
        <v>11</v>
      </c>
      <c r="B43" s="4" t="s">
        <v>344</v>
      </c>
      <c r="C43" s="34" t="s">
        <v>345</v>
      </c>
      <c r="D43" s="34" t="s">
        <v>346</v>
      </c>
      <c r="E43" s="34" t="s">
        <v>346</v>
      </c>
      <c r="F43" s="4">
        <v>11</v>
      </c>
      <c r="G43" s="4" t="s">
        <v>344</v>
      </c>
      <c r="H43" s="34" t="s">
        <v>345</v>
      </c>
      <c r="I43" s="34" t="s">
        <v>346</v>
      </c>
      <c r="J43" s="34" t="s">
        <v>346</v>
      </c>
      <c r="K43" s="4">
        <v>11</v>
      </c>
      <c r="L43" s="4" t="s">
        <v>344</v>
      </c>
      <c r="M43" s="34" t="s">
        <v>345</v>
      </c>
      <c r="N43" s="34" t="s">
        <v>346</v>
      </c>
      <c r="O43" s="34" t="s">
        <v>346</v>
      </c>
      <c r="P43" s="4">
        <v>11</v>
      </c>
      <c r="Q43" s="4" t="s">
        <v>344</v>
      </c>
      <c r="R43" s="34" t="s">
        <v>345</v>
      </c>
      <c r="S43" s="34" t="s">
        <v>346</v>
      </c>
      <c r="T43" s="34" t="s">
        <v>346</v>
      </c>
      <c r="U43" s="4">
        <v>11</v>
      </c>
      <c r="V43" s="4" t="s">
        <v>344</v>
      </c>
      <c r="W43" s="34" t="s">
        <v>345</v>
      </c>
      <c r="X43" s="34" t="s">
        <v>346</v>
      </c>
      <c r="Y43" s="34" t="s">
        <v>346</v>
      </c>
      <c r="Z43" s="4">
        <v>11</v>
      </c>
      <c r="AA43" s="4" t="s">
        <v>344</v>
      </c>
      <c r="AB43" s="34" t="s">
        <v>345</v>
      </c>
      <c r="AC43" s="34" t="s">
        <v>346</v>
      </c>
      <c r="AD43" s="34" t="s">
        <v>346</v>
      </c>
      <c r="AE43" s="4">
        <v>11</v>
      </c>
      <c r="AF43" s="4" t="s">
        <v>344</v>
      </c>
      <c r="AG43" s="34" t="s">
        <v>345</v>
      </c>
      <c r="AH43" s="34" t="s">
        <v>346</v>
      </c>
      <c r="AI43" s="34" t="s">
        <v>346</v>
      </c>
      <c r="AJ43" s="4">
        <v>11</v>
      </c>
      <c r="AK43" s="4" t="s">
        <v>344</v>
      </c>
      <c r="AL43" s="34" t="s">
        <v>345</v>
      </c>
      <c r="AM43" s="34" t="s">
        <v>346</v>
      </c>
      <c r="AN43" s="34" t="s">
        <v>346</v>
      </c>
      <c r="AO43" s="4">
        <v>11</v>
      </c>
      <c r="AP43" s="4" t="s">
        <v>344</v>
      </c>
      <c r="AQ43" s="34" t="s">
        <v>345</v>
      </c>
      <c r="AR43" s="34" t="s">
        <v>346</v>
      </c>
      <c r="AS43" s="34" t="s">
        <v>346</v>
      </c>
      <c r="AT43" s="4">
        <v>11</v>
      </c>
      <c r="AU43" s="4" t="s">
        <v>344</v>
      </c>
      <c r="AV43" s="34" t="s">
        <v>345</v>
      </c>
      <c r="AW43" s="34" t="s">
        <v>346</v>
      </c>
      <c r="AX43" s="34" t="s">
        <v>346</v>
      </c>
      <c r="AY43" s="4">
        <v>11</v>
      </c>
      <c r="AZ43" s="4" t="s">
        <v>344</v>
      </c>
      <c r="BA43" s="34" t="s">
        <v>345</v>
      </c>
      <c r="BB43" s="34" t="s">
        <v>346</v>
      </c>
      <c r="BC43" s="34" t="s">
        <v>346</v>
      </c>
      <c r="BD43" s="4">
        <v>11</v>
      </c>
      <c r="BE43" s="4" t="s">
        <v>344</v>
      </c>
      <c r="BF43" s="34" t="s">
        <v>345</v>
      </c>
      <c r="BG43" s="34" t="s">
        <v>346</v>
      </c>
      <c r="BH43" s="34" t="s">
        <v>346</v>
      </c>
    </row>
    <row r="49" spans="2:5" ht="14.25">
      <c r="B49" s="2">
        <v>1</v>
      </c>
      <c r="C49" s="2" t="s">
        <v>0</v>
      </c>
    </row>
    <row r="50" spans="2:5" ht="14.25">
      <c r="B50" s="6">
        <v>2</v>
      </c>
      <c r="C50" s="6" t="s">
        <v>1</v>
      </c>
    </row>
    <row r="51" spans="2:5" ht="14.25">
      <c r="B51" s="6">
        <v>3</v>
      </c>
      <c r="C51" s="6" t="s">
        <v>2</v>
      </c>
    </row>
    <row r="52" spans="2:5" ht="14.25">
      <c r="B52" s="6">
        <v>4</v>
      </c>
      <c r="C52" s="6" t="s">
        <v>5</v>
      </c>
    </row>
    <row r="53" spans="2:5" ht="14.25">
      <c r="B53" s="6">
        <v>5</v>
      </c>
      <c r="C53" s="6" t="s">
        <v>7</v>
      </c>
    </row>
    <row r="54" spans="2:5" ht="14.25">
      <c r="B54" s="6">
        <v>6</v>
      </c>
      <c r="C54" s="6" t="s">
        <v>8</v>
      </c>
    </row>
    <row r="55" spans="2:5" ht="14.25">
      <c r="B55" s="6">
        <v>7</v>
      </c>
      <c r="C55" s="6" t="s">
        <v>9</v>
      </c>
    </row>
    <row r="58" spans="2:5">
      <c r="B58" s="1">
        <v>1</v>
      </c>
      <c r="C58" s="1">
        <v>2</v>
      </c>
      <c r="D58" s="1">
        <v>3</v>
      </c>
      <c r="E58" s="1">
        <v>4</v>
      </c>
    </row>
    <row r="59" spans="2:5" ht="14.25">
      <c r="B59" s="35">
        <v>42854</v>
      </c>
      <c r="C59" s="35">
        <v>42854</v>
      </c>
      <c r="D59" s="3" t="s">
        <v>27</v>
      </c>
      <c r="E59" s="6">
        <v>1</v>
      </c>
    </row>
    <row r="60" spans="2:5" ht="14.25">
      <c r="B60" s="35">
        <v>42858</v>
      </c>
      <c r="C60" s="35">
        <v>42858</v>
      </c>
      <c r="D60" s="3" t="s">
        <v>3</v>
      </c>
      <c r="E60" s="6">
        <v>1</v>
      </c>
    </row>
    <row r="61" spans="2:5" ht="14.25">
      <c r="B61" s="35">
        <v>42859</v>
      </c>
      <c r="C61" s="35">
        <v>42859</v>
      </c>
      <c r="D61" s="3" t="s">
        <v>6</v>
      </c>
      <c r="E61" s="6">
        <v>1</v>
      </c>
    </row>
    <row r="62" spans="2:5" ht="14.25">
      <c r="B62" s="35">
        <v>42860</v>
      </c>
      <c r="C62" s="35">
        <v>42860</v>
      </c>
      <c r="D62" s="3" t="s">
        <v>16</v>
      </c>
      <c r="E62" s="6">
        <v>1</v>
      </c>
    </row>
    <row r="63" spans="2:5" ht="14.25">
      <c r="B63" s="35">
        <v>42933</v>
      </c>
      <c r="C63" s="35">
        <v>42933</v>
      </c>
      <c r="D63" s="3" t="s">
        <v>11</v>
      </c>
      <c r="E63" s="6">
        <v>1</v>
      </c>
    </row>
    <row r="64" spans="2:5" ht="14.25">
      <c r="B64" s="35">
        <v>42958</v>
      </c>
      <c r="C64" s="35">
        <v>42958</v>
      </c>
      <c r="D64" s="3" t="s">
        <v>17</v>
      </c>
      <c r="E64" s="6">
        <v>1</v>
      </c>
    </row>
    <row r="65" spans="2:5" ht="14.25">
      <c r="B65" s="35">
        <v>42996</v>
      </c>
      <c r="C65" s="35">
        <v>42996</v>
      </c>
      <c r="D65" s="3" t="s">
        <v>12</v>
      </c>
      <c r="E65" s="6">
        <v>1</v>
      </c>
    </row>
    <row r="66" spans="2:5" ht="14.25">
      <c r="B66" s="35">
        <v>43001</v>
      </c>
      <c r="C66" s="35">
        <v>43001</v>
      </c>
      <c r="D66" s="3" t="s">
        <v>28</v>
      </c>
      <c r="E66" s="6">
        <v>1</v>
      </c>
    </row>
    <row r="67" spans="2:5" ht="14.25">
      <c r="B67" s="35">
        <v>43017</v>
      </c>
      <c r="C67" s="35">
        <v>43017</v>
      </c>
      <c r="D67" s="3" t="s">
        <v>18</v>
      </c>
      <c r="E67" s="6">
        <v>1</v>
      </c>
    </row>
    <row r="68" spans="2:5" ht="14.25">
      <c r="B68" s="35">
        <v>43042</v>
      </c>
      <c r="C68" s="35">
        <v>43042</v>
      </c>
      <c r="D68" s="3" t="s">
        <v>4</v>
      </c>
      <c r="E68" s="6">
        <v>1</v>
      </c>
    </row>
    <row r="69" spans="2:5" ht="14.25">
      <c r="B69" s="35">
        <v>43062</v>
      </c>
      <c r="C69" s="35">
        <v>43062</v>
      </c>
      <c r="D69" s="3" t="s">
        <v>13</v>
      </c>
      <c r="E69" s="6">
        <v>1</v>
      </c>
    </row>
    <row r="70" spans="2:5" ht="14.25">
      <c r="B70" s="35">
        <v>43092</v>
      </c>
      <c r="C70" s="35">
        <v>43092</v>
      </c>
      <c r="D70" s="3" t="s">
        <v>29</v>
      </c>
      <c r="E70" s="6">
        <v>1</v>
      </c>
    </row>
    <row r="71" spans="2:5" ht="14.25">
      <c r="B71" s="35">
        <v>43101</v>
      </c>
      <c r="C71" s="35">
        <v>43101</v>
      </c>
      <c r="D71" s="3" t="s">
        <v>20</v>
      </c>
      <c r="E71" s="6">
        <v>1</v>
      </c>
    </row>
    <row r="72" spans="2:5" ht="14.25">
      <c r="B72" s="35">
        <v>43108</v>
      </c>
      <c r="C72" s="35">
        <v>43108</v>
      </c>
      <c r="D72" s="3" t="s">
        <v>10</v>
      </c>
      <c r="E72" s="6">
        <v>1</v>
      </c>
    </row>
    <row r="73" spans="2:5" ht="14.25">
      <c r="B73" s="35">
        <v>43143</v>
      </c>
      <c r="C73" s="35">
        <v>43143</v>
      </c>
      <c r="D73" s="3" t="s">
        <v>162</v>
      </c>
      <c r="E73" s="6">
        <v>1</v>
      </c>
    </row>
    <row r="74" spans="2:5" ht="14.25">
      <c r="B74" s="35">
        <v>43180</v>
      </c>
      <c r="C74" s="35">
        <v>43180</v>
      </c>
      <c r="D74" s="3" t="s">
        <v>19</v>
      </c>
      <c r="E74" s="6">
        <v>1</v>
      </c>
    </row>
  </sheetData>
  <sheetProtection formatCells="0"/>
  <mergeCells count="24">
    <mergeCell ref="BD6:BH6"/>
    <mergeCell ref="A6:E6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A39:E39"/>
    <mergeCell ref="F39:J39"/>
    <mergeCell ref="K39:O39"/>
    <mergeCell ref="P39:T39"/>
    <mergeCell ref="U39:Y39"/>
    <mergeCell ref="AY39:BC39"/>
    <mergeCell ref="BD39:BH39"/>
    <mergeCell ref="Z39:AD39"/>
    <mergeCell ref="AE39:AI39"/>
    <mergeCell ref="AJ39:AN39"/>
    <mergeCell ref="AO39:AS39"/>
    <mergeCell ref="AT39:AX39"/>
  </mergeCells>
  <phoneticPr fontId="3"/>
  <conditionalFormatting sqref="B8:B38 G8:G38 L8:L38 Q8:Q38 V8:V38 AA8:AA38 AF8:AF38 AK8:AK38 AP8:AP38 AZ8:AZ35 BE8:BE37 AU8:AU38 AZ37:AZ38">
    <cfRule type="expression" dxfId="299" priority="224" stopIfTrue="1">
      <formula>VLOOKUP(WEEKDAY(A8,1),$B$49:$C$55,2)="土"</formula>
    </cfRule>
    <cfRule type="expression" dxfId="298" priority="225" stopIfTrue="1">
      <formula>VLOOKUP(WEEKDAY(A8,1),$B$49:$C$55,2)="日"</formula>
    </cfRule>
  </conditionalFormatting>
  <conditionalFormatting sqref="R26:R38 W23:W38 AB27:AB36 AB38 AG15:AG20 H24:H38 M28:M38 AG22:AG38">
    <cfRule type="expression" dxfId="297" priority="226" stopIfTrue="1">
      <formula>VLOOKUP(WEEKDAY(F15,1),$B$49:$C$55,2)="日"</formula>
    </cfRule>
    <cfRule type="expression" dxfId="296" priority="227" stopIfTrue="1">
      <formula>VLOOKUP(WEEKDAY(F15,1),$B$49:$C$55,2)="土"</formula>
    </cfRule>
  </conditionalFormatting>
  <conditionalFormatting sqref="BG11:BG28 BG30:BG38 S27:S38 AC28:AC33 AC35:AC38 AH26:AH31 AH33:AH38 AR28:AR38 AW25:AW38 BB29:BB38 I25:I38 N29:N38">
    <cfRule type="expression" dxfId="295" priority="228" stopIfTrue="1">
      <formula>VLOOKUP(WEEKDAY(F11,1),$B$49:$C$55,2)="日"</formula>
    </cfRule>
    <cfRule type="expression" dxfId="294" priority="229" stopIfTrue="1">
      <formula>VLOOKUP(WEEKDAY(F11,1),$B$49:$C$55,2)="土"</formula>
    </cfRule>
  </conditionalFormatting>
  <conditionalFormatting sqref="T38 AN33:AN37 AS10:AS38 BC10:BC38">
    <cfRule type="expression" dxfId="293" priority="230" stopIfTrue="1">
      <formula>VLOOKUP(WEEKDAY(P10,1),$B$49:$C$55,2)="日"</formula>
    </cfRule>
    <cfRule type="expression" dxfId="292" priority="231" stopIfTrue="1">
      <formula>VLOOKUP(WEEKDAY(P10,1),$B$49:$C$55,2)="土"</formula>
    </cfRule>
  </conditionalFormatting>
  <conditionalFormatting sqref="C8 C26:C38">
    <cfRule type="expression" dxfId="291" priority="218" stopIfTrue="1">
      <formula>VLOOKUP(WEEKDAY($A8,1),$B$49:$C$55,2)="日"</formula>
    </cfRule>
    <cfRule type="expression" dxfId="290" priority="219" stopIfTrue="1">
      <formula>VLOOKUP(WEEKDAY($A8,1),$B$49:$C$55,2)="土"</formula>
    </cfRule>
  </conditionalFormatting>
  <conditionalFormatting sqref="D8">
    <cfRule type="expression" dxfId="289" priority="220" stopIfTrue="1">
      <formula>VLOOKUP(WEEKDAY($A8,1),$B$49:$C$55,2)="日"</formula>
    </cfRule>
    <cfRule type="expression" dxfId="288" priority="221" stopIfTrue="1">
      <formula>VLOOKUP(WEEKDAY($A8,1),$B$49:$C$55,2)="土"</formula>
    </cfRule>
  </conditionalFormatting>
  <conditionalFormatting sqref="E8">
    <cfRule type="expression" dxfId="287" priority="222" stopIfTrue="1">
      <formula>VLOOKUP(WEEKDAY(A8,1),$B$49:$C$55,2)="日"</formula>
    </cfRule>
    <cfRule type="expression" dxfId="286" priority="223" stopIfTrue="1">
      <formula>VLOOKUP(WEEKDAY(A8,1),$B$49:$C$55,2)="土"</formula>
    </cfRule>
  </conditionalFormatting>
  <conditionalFormatting sqref="C8 C26:C38">
    <cfRule type="expression" dxfId="285" priority="217" stopIfTrue="1">
      <formula>VLOOKUP($A8,$B$59:$E$74,2)=$A8</formula>
    </cfRule>
  </conditionalFormatting>
  <conditionalFormatting sqref="D8">
    <cfRule type="expression" dxfId="284" priority="216" stopIfTrue="1">
      <formula>VLOOKUP($A8,$B$59:$E$74,2)=$A8</formula>
    </cfRule>
  </conditionalFormatting>
  <conditionalFormatting sqref="E8">
    <cfRule type="expression" dxfId="283" priority="215" stopIfTrue="1">
      <formula>VLOOKUP($A8,$B$59:$E$74,2)=$A8</formula>
    </cfRule>
  </conditionalFormatting>
  <conditionalFormatting sqref="M8">
    <cfRule type="expression" dxfId="282" priority="209" stopIfTrue="1">
      <formula>VLOOKUP(WEEKDAY(K8,1),$B$49:$C$55,2)="日"</formula>
    </cfRule>
    <cfRule type="expression" dxfId="281" priority="210" stopIfTrue="1">
      <formula>VLOOKUP(WEEKDAY(K8,1),$B$49:$C$55,2)="土"</formula>
    </cfRule>
  </conditionalFormatting>
  <conditionalFormatting sqref="N8">
    <cfRule type="expression" dxfId="280" priority="211" stopIfTrue="1">
      <formula>VLOOKUP(WEEKDAY(K8,1),$B$49:$C$55,2)="日"</formula>
    </cfRule>
    <cfRule type="expression" dxfId="279" priority="212" stopIfTrue="1">
      <formula>VLOOKUP(WEEKDAY(K8,1),$B$49:$C$55,2)="土"</formula>
    </cfRule>
  </conditionalFormatting>
  <conditionalFormatting sqref="O8">
    <cfRule type="expression" dxfId="278" priority="213" stopIfTrue="1">
      <formula>VLOOKUP(WEEKDAY(K8,1),$B$49:$C$55,2)="日"</formula>
    </cfRule>
    <cfRule type="expression" dxfId="277" priority="214" stopIfTrue="1">
      <formula>VLOOKUP(WEEKDAY(K8,1),$B$49:$C$55,2)="土"</formula>
    </cfRule>
  </conditionalFormatting>
  <conditionalFormatting sqref="M8 M28:M38">
    <cfRule type="expression" dxfId="276" priority="208" stopIfTrue="1">
      <formula>VLOOKUP($K8,$B$59:$E$74,2)=K8</formula>
    </cfRule>
  </conditionalFormatting>
  <conditionalFormatting sqref="N8 N29:N38">
    <cfRule type="expression" dxfId="275" priority="207" stopIfTrue="1">
      <formula>VLOOKUP($K8,$B$59:$E$74,2)=K8</formula>
    </cfRule>
  </conditionalFormatting>
  <conditionalFormatting sqref="O8">
    <cfRule type="expression" dxfId="274" priority="206" stopIfTrue="1">
      <formula>VLOOKUP($K8,$B$59:$E$74,2)=K8</formula>
    </cfRule>
  </conditionalFormatting>
  <conditionalFormatting sqref="R8:R24">
    <cfRule type="expression" dxfId="273" priority="200" stopIfTrue="1">
      <formula>VLOOKUP(WEEKDAY(P8,1),$B$49:$C$55,2)="日"</formula>
    </cfRule>
    <cfRule type="expression" dxfId="272" priority="201" stopIfTrue="1">
      <formula>VLOOKUP(WEEKDAY(P8,1),$B$49:$C$55,2)="土"</formula>
    </cfRule>
  </conditionalFormatting>
  <conditionalFormatting sqref="S8:S25">
    <cfRule type="expression" dxfId="271" priority="202" stopIfTrue="1">
      <formula>VLOOKUP(WEEKDAY(P8,1),$B$49:$C$55,2)="日"</formula>
    </cfRule>
    <cfRule type="expression" dxfId="270" priority="203" stopIfTrue="1">
      <formula>VLOOKUP(WEEKDAY(P8,1),$B$49:$C$55,2)="土"</formula>
    </cfRule>
  </conditionalFormatting>
  <conditionalFormatting sqref="T8:T37">
    <cfRule type="expression" dxfId="269" priority="204" stopIfTrue="1">
      <formula>VLOOKUP(WEEKDAY(P8,1),$B$49:$C$55,2)="日"</formula>
    </cfRule>
    <cfRule type="expression" dxfId="268" priority="205" stopIfTrue="1">
      <formula>VLOOKUP(WEEKDAY(P8,1),$B$49:$C$55,2)="土"</formula>
    </cfRule>
  </conditionalFormatting>
  <conditionalFormatting sqref="R8:R24 R26:R37">
    <cfRule type="expression" dxfId="267" priority="199" stopIfTrue="1">
      <formula>VLOOKUP($P8,$B$59:$E$74,2)=P8</formula>
    </cfRule>
  </conditionalFormatting>
  <conditionalFormatting sqref="S8:S25 S27:S37">
    <cfRule type="expression" dxfId="266" priority="198" stopIfTrue="1">
      <formula>VLOOKUP($P8,$B$59:$E$74,2)=P8</formula>
    </cfRule>
  </conditionalFormatting>
  <conditionalFormatting sqref="T8:T37">
    <cfRule type="expression" dxfId="265" priority="197" stopIfTrue="1">
      <formula>VLOOKUP($P8,$B$59:$E$74,2)=P8</formula>
    </cfRule>
  </conditionalFormatting>
  <conditionalFormatting sqref="W8:W21">
    <cfRule type="expression" dxfId="264" priority="191" stopIfTrue="1">
      <formula>VLOOKUP(WEEKDAY(U8,1),$B$49:$C$55,2)="日"</formula>
    </cfRule>
    <cfRule type="expression" dxfId="263" priority="192" stopIfTrue="1">
      <formula>VLOOKUP(WEEKDAY(U8,1),$B$49:$C$55,2)="土"</formula>
    </cfRule>
  </conditionalFormatting>
  <conditionalFormatting sqref="X8:X38">
    <cfRule type="expression" dxfId="262" priority="193" stopIfTrue="1">
      <formula>VLOOKUP(WEEKDAY(U8,1),$B$49:$C$55,2)="日"</formula>
    </cfRule>
    <cfRule type="expression" dxfId="261" priority="194" stopIfTrue="1">
      <formula>VLOOKUP(WEEKDAY(U8,1),$B$49:$C$55,2)="土"</formula>
    </cfRule>
  </conditionalFormatting>
  <conditionalFormatting sqref="Y8:Y38">
    <cfRule type="expression" dxfId="260" priority="195" stopIfTrue="1">
      <formula>VLOOKUP(WEEKDAY(U8,1),$B$49:$C$55,2)="日"</formula>
    </cfRule>
    <cfRule type="expression" dxfId="259" priority="196" stopIfTrue="1">
      <formula>VLOOKUP(WEEKDAY(U8,1),$B$49:$C$55,2)="土"</formula>
    </cfRule>
  </conditionalFormatting>
  <conditionalFormatting sqref="W8:W21 W23:W38 AB27:AB36 AB38 AG15:AG20 AG22:AG38">
    <cfRule type="expression" dxfId="258" priority="190" stopIfTrue="1">
      <formula>VLOOKUP(U8,$B$59:$E$74,2)=U8</formula>
    </cfRule>
  </conditionalFormatting>
  <conditionalFormatting sqref="X8:X38 BG11:BG28 BG30:BG38 AC28:AC33 AC35:AC38 AH26:AH31 AH33:AH38 AR28:AR38 AW25:AW38 BB29:BB38">
    <cfRule type="expression" dxfId="257" priority="189" stopIfTrue="1">
      <formula>VLOOKUP(U8,$B$59:$E$74,2)=U8</formula>
    </cfRule>
  </conditionalFormatting>
  <conditionalFormatting sqref="Y8:Y38 AN33:AN37 AS10:AS38 BC10:BC38">
    <cfRule type="expression" dxfId="256" priority="188" stopIfTrue="1">
      <formula>VLOOKUP(U8,$B$59:$E$74,2)=U8</formula>
    </cfRule>
  </conditionalFormatting>
  <conditionalFormatting sqref="AB8:AB25">
    <cfRule type="expression" dxfId="255" priority="182" stopIfTrue="1">
      <formula>VLOOKUP(WEEKDAY(Z8,1),$B$49:$C$55,2)="日"</formula>
    </cfRule>
    <cfRule type="expression" dxfId="254" priority="183" stopIfTrue="1">
      <formula>VLOOKUP(WEEKDAY(Z8,1),$B$49:$C$55,2)="土"</formula>
    </cfRule>
  </conditionalFormatting>
  <conditionalFormatting sqref="AC8:AC26">
    <cfRule type="expression" dxfId="253" priority="184" stopIfTrue="1">
      <formula>VLOOKUP(WEEKDAY(Z8,1),$B$49:$C$55,2)="日"</formula>
    </cfRule>
    <cfRule type="expression" dxfId="252" priority="185" stopIfTrue="1">
      <formula>VLOOKUP(WEEKDAY(Z8,1),$B$49:$C$55,2)="土"</formula>
    </cfRule>
  </conditionalFormatting>
  <conditionalFormatting sqref="AD8:AD38">
    <cfRule type="expression" dxfId="251" priority="186" stopIfTrue="1">
      <formula>VLOOKUP(WEEKDAY(Z8,1),$B$49:$C$55,2)="日"</formula>
    </cfRule>
    <cfRule type="expression" dxfId="250" priority="187" stopIfTrue="1">
      <formula>VLOOKUP(WEEKDAY(Z8,1),$B$49:$C$55,2)="土"</formula>
    </cfRule>
  </conditionalFormatting>
  <conditionalFormatting sqref="AB8:AB25">
    <cfRule type="expression" dxfId="249" priority="181" stopIfTrue="1">
      <formula>VLOOKUP(Z8,$B$59:$E$74,2)=Z8</formula>
    </cfRule>
  </conditionalFormatting>
  <conditionalFormatting sqref="AC8:AC26">
    <cfRule type="expression" dxfId="248" priority="180" stopIfTrue="1">
      <formula>VLOOKUP(Z8,$B$59:$E$74,2)=Z8</formula>
    </cfRule>
  </conditionalFormatting>
  <conditionalFormatting sqref="AD8:AD38">
    <cfRule type="expression" dxfId="247" priority="179" stopIfTrue="1">
      <formula>VLOOKUP(Z8,$B$59:$E$74,2)=Z8</formula>
    </cfRule>
  </conditionalFormatting>
  <conditionalFormatting sqref="AG8:AG13">
    <cfRule type="expression" dxfId="246" priority="173" stopIfTrue="1">
      <formula>VLOOKUP(WEEKDAY(AE8,1),$B$49:$C$55,2)="日"</formula>
    </cfRule>
    <cfRule type="expression" dxfId="245" priority="174" stopIfTrue="1">
      <formula>VLOOKUP(WEEKDAY(AE8,1),$B$49:$C$55,2)="土"</formula>
    </cfRule>
  </conditionalFormatting>
  <conditionalFormatting sqref="AH8:AH24">
    <cfRule type="expression" dxfId="244" priority="175" stopIfTrue="1">
      <formula>VLOOKUP(WEEKDAY(AE8,1),$B$49:$C$55,2)="日"</formula>
    </cfRule>
    <cfRule type="expression" dxfId="243" priority="176" stopIfTrue="1">
      <formula>VLOOKUP(WEEKDAY(AE8,1),$B$49:$C$55,2)="土"</formula>
    </cfRule>
  </conditionalFormatting>
  <conditionalFormatting sqref="AI8:AI38">
    <cfRule type="expression" dxfId="242" priority="177" stopIfTrue="1">
      <formula>VLOOKUP(WEEKDAY(AE8,1),$B$49:$C$55,2)="日"</formula>
    </cfRule>
    <cfRule type="expression" dxfId="241" priority="178" stopIfTrue="1">
      <formula>VLOOKUP(WEEKDAY(AE8,1),$B$49:$C$55,2)="土"</formula>
    </cfRule>
  </conditionalFormatting>
  <conditionalFormatting sqref="AG8:AG13">
    <cfRule type="expression" dxfId="240" priority="172" stopIfTrue="1">
      <formula>VLOOKUP(AE8,$B$59:$E$74,2)=AE8</formula>
    </cfRule>
  </conditionalFormatting>
  <conditionalFormatting sqref="AH8:AH24">
    <cfRule type="expression" dxfId="239" priority="171" stopIfTrue="1">
      <formula>VLOOKUP(AE8,$B$59:$E$74,2)=AE8</formula>
    </cfRule>
  </conditionalFormatting>
  <conditionalFormatting sqref="AI8:AI38">
    <cfRule type="expression" dxfId="238" priority="170" stopIfTrue="1">
      <formula>VLOOKUP(AE8,$B$59:$E$74,2)=AE8</formula>
    </cfRule>
  </conditionalFormatting>
  <conditionalFormatting sqref="AL8:AL37">
    <cfRule type="expression" dxfId="237" priority="164" stopIfTrue="1">
      <formula>VLOOKUP(WEEKDAY(AJ8,1),$B$49:$C$55,2)="日"</formula>
    </cfRule>
    <cfRule type="expression" dxfId="236" priority="165" stopIfTrue="1">
      <formula>VLOOKUP(WEEKDAY(AJ8,1),$B$49:$C$55,2)="土"</formula>
    </cfRule>
  </conditionalFormatting>
  <conditionalFormatting sqref="AM8:AM37">
    <cfRule type="expression" dxfId="235" priority="166" stopIfTrue="1">
      <formula>VLOOKUP(WEEKDAY(AJ8,1),$B$49:$C$55,2)="日"</formula>
    </cfRule>
    <cfRule type="expression" dxfId="234" priority="167" stopIfTrue="1">
      <formula>VLOOKUP(WEEKDAY(AJ8,1),$B$49:$C$55,2)="土"</formula>
    </cfRule>
  </conditionalFormatting>
  <conditionalFormatting sqref="AN8:AN31">
    <cfRule type="expression" dxfId="233" priority="168" stopIfTrue="1">
      <formula>VLOOKUP(WEEKDAY(AJ8,1),$B$49:$C$55,2)="日"</formula>
    </cfRule>
    <cfRule type="expression" dxfId="232" priority="169" stopIfTrue="1">
      <formula>VLOOKUP(WEEKDAY(AJ8,1),$B$49:$C$55,2)="土"</formula>
    </cfRule>
  </conditionalFormatting>
  <conditionalFormatting sqref="AL8:AL37">
    <cfRule type="expression" dxfId="231" priority="163" stopIfTrue="1">
      <formula>VLOOKUP(AJ8,$B$59:$E$74,2)=AJ8</formula>
    </cfRule>
  </conditionalFormatting>
  <conditionalFormatting sqref="AM8:AM37">
    <cfRule type="expression" dxfId="230" priority="162" stopIfTrue="1">
      <formula>VLOOKUP(AJ8,$B$59:$E$74,2)=AJ8</formula>
    </cfRule>
  </conditionalFormatting>
  <conditionalFormatting sqref="AN8:AN31">
    <cfRule type="expression" dxfId="229" priority="161" stopIfTrue="1">
      <formula>VLOOKUP(AJ8,$B$59:$E$74,2)=AJ8</formula>
    </cfRule>
  </conditionalFormatting>
  <conditionalFormatting sqref="AQ8:AQ38">
    <cfRule type="expression" dxfId="228" priority="155" stopIfTrue="1">
      <formula>VLOOKUP(WEEKDAY(AO8,1),$B$49:$C$55,2)="日"</formula>
    </cfRule>
    <cfRule type="expression" dxfId="227" priority="156" stopIfTrue="1">
      <formula>VLOOKUP(WEEKDAY(AO8,1),$B$49:$C$55,2)="土"</formula>
    </cfRule>
  </conditionalFormatting>
  <conditionalFormatting sqref="AR8:AR26">
    <cfRule type="expression" dxfId="226" priority="157" stopIfTrue="1">
      <formula>VLOOKUP(WEEKDAY(AO8,1),$B$49:$C$55,2)="日"</formula>
    </cfRule>
    <cfRule type="expression" dxfId="225" priority="158" stopIfTrue="1">
      <formula>VLOOKUP(WEEKDAY(AO8,1),$B$49:$C$55,2)="土"</formula>
    </cfRule>
  </conditionalFormatting>
  <conditionalFormatting sqref="AS8">
    <cfRule type="expression" dxfId="224" priority="159" stopIfTrue="1">
      <formula>VLOOKUP(WEEKDAY(AO8,1),$B$49:$C$55,2)="日"</formula>
    </cfRule>
    <cfRule type="expression" dxfId="223" priority="160" stopIfTrue="1">
      <formula>VLOOKUP(WEEKDAY(AO8,1),$B$49:$C$55,2)="土"</formula>
    </cfRule>
  </conditionalFormatting>
  <conditionalFormatting sqref="AQ8:AQ38">
    <cfRule type="expression" dxfId="222" priority="154" stopIfTrue="1">
      <formula>VLOOKUP(AO8,$B$59:$E$74,2)=AO8</formula>
    </cfRule>
  </conditionalFormatting>
  <conditionalFormatting sqref="AR8:AR26">
    <cfRule type="expression" dxfId="221" priority="153" stopIfTrue="1">
      <formula>VLOOKUP(AO8,$B$59:$E$74,2)=AO8</formula>
    </cfRule>
  </conditionalFormatting>
  <conditionalFormatting sqref="AS8">
    <cfRule type="expression" dxfId="220" priority="152" stopIfTrue="1">
      <formula>VLOOKUP(AO8,$B$59:$E$74,2)=AO8</formula>
    </cfRule>
  </conditionalFormatting>
  <conditionalFormatting sqref="AV8:AV38">
    <cfRule type="expression" dxfId="219" priority="146" stopIfTrue="1">
      <formula>VLOOKUP(WEEKDAY(AT8,1),$B$49:$C$55,2)="日"</formula>
    </cfRule>
    <cfRule type="expression" dxfId="218" priority="147" stopIfTrue="1">
      <formula>VLOOKUP(WEEKDAY(AT8,1),$B$49:$C$55,2)="土"</formula>
    </cfRule>
  </conditionalFormatting>
  <conditionalFormatting sqref="AW8:AW23">
    <cfRule type="expression" dxfId="217" priority="148" stopIfTrue="1">
      <formula>VLOOKUP(WEEKDAY(AT8,1),$B$49:$C$55,2)="日"</formula>
    </cfRule>
    <cfRule type="expression" dxfId="216" priority="149" stopIfTrue="1">
      <formula>VLOOKUP(WEEKDAY(AT8,1),$B$49:$C$55,2)="土"</formula>
    </cfRule>
  </conditionalFormatting>
  <conditionalFormatting sqref="AX8:AX38">
    <cfRule type="expression" dxfId="215" priority="150" stopIfTrue="1">
      <formula>VLOOKUP(WEEKDAY(AT8,1),$B$49:$C$55,2)="日"</formula>
    </cfRule>
    <cfRule type="expression" dxfId="214" priority="151" stopIfTrue="1">
      <formula>VLOOKUP(WEEKDAY(AT8,1),$B$49:$C$55,2)="土"</formula>
    </cfRule>
  </conditionalFormatting>
  <conditionalFormatting sqref="AV8:AV38">
    <cfRule type="expression" dxfId="213" priority="145" stopIfTrue="1">
      <formula>VLOOKUP(AT8,$B$59:$E$74,2)=AT8</formula>
    </cfRule>
  </conditionalFormatting>
  <conditionalFormatting sqref="AW8:AW23">
    <cfRule type="expression" dxfId="212" priority="144" stopIfTrue="1">
      <formula>VLOOKUP(AT8,$B$59:$E$74,2)=AT8</formula>
    </cfRule>
  </conditionalFormatting>
  <conditionalFormatting sqref="AX8:AX38">
    <cfRule type="expression" dxfId="211" priority="143" stopIfTrue="1">
      <formula>VLOOKUP(AT8,$B$59:$E$74,2)=AT8</formula>
    </cfRule>
  </conditionalFormatting>
  <conditionalFormatting sqref="BA8:BA38">
    <cfRule type="expression" dxfId="210" priority="137" stopIfTrue="1">
      <formula>VLOOKUP(WEEKDAY(AY8,1),$B$49:$C$55,2)="日"</formula>
    </cfRule>
    <cfRule type="expression" dxfId="209" priority="138" stopIfTrue="1">
      <formula>VLOOKUP(WEEKDAY(AY8,1),$B$49:$C$55,2)="土"</formula>
    </cfRule>
  </conditionalFormatting>
  <conditionalFormatting sqref="BB8:BB27">
    <cfRule type="expression" dxfId="208" priority="139" stopIfTrue="1">
      <formula>VLOOKUP(WEEKDAY(AY8,1),$B$49:$C$55,2)="日"</formula>
    </cfRule>
    <cfRule type="expression" dxfId="207" priority="140" stopIfTrue="1">
      <formula>VLOOKUP(WEEKDAY(AY8,1),$B$49:$C$55,2)="土"</formula>
    </cfRule>
  </conditionalFormatting>
  <conditionalFormatting sqref="BC8">
    <cfRule type="expression" dxfId="206" priority="141" stopIfTrue="1">
      <formula>VLOOKUP(WEEKDAY(AY8,1),$B$49:$C$55,2)="日"</formula>
    </cfRule>
    <cfRule type="expression" dxfId="205" priority="142" stopIfTrue="1">
      <formula>VLOOKUP(WEEKDAY(AY8,1),$B$49:$C$55,2)="土"</formula>
    </cfRule>
  </conditionalFormatting>
  <conditionalFormatting sqref="BA8:BA38">
    <cfRule type="expression" dxfId="204" priority="136" stopIfTrue="1">
      <formula>VLOOKUP(AY8,$B$59:$E$74,2)=AY8</formula>
    </cfRule>
  </conditionalFormatting>
  <conditionalFormatting sqref="BB8:BB27">
    <cfRule type="expression" dxfId="203" priority="135" stopIfTrue="1">
      <formula>VLOOKUP(AY8,$B$59:$E$74,2)=AY8</formula>
    </cfRule>
  </conditionalFormatting>
  <conditionalFormatting sqref="BC8">
    <cfRule type="expression" dxfId="202" priority="134" stopIfTrue="1">
      <formula>VLOOKUP(AY8,$B$59:$E$74,2)=AY8</formula>
    </cfRule>
  </conditionalFormatting>
  <conditionalFormatting sqref="BF8:BF13 BF16:BF38">
    <cfRule type="expression" dxfId="201" priority="128" stopIfTrue="1">
      <formula>VLOOKUP(WEEKDAY($BD8,1),$B$49:$C$55,2)="日"</formula>
    </cfRule>
    <cfRule type="expression" dxfId="200" priority="129" stopIfTrue="1">
      <formula>VLOOKUP(WEEKDAY($BD8,1),$B$49:$C$55,2)="土"</formula>
    </cfRule>
  </conditionalFormatting>
  <conditionalFormatting sqref="BG8:BG9">
    <cfRule type="expression" dxfId="199" priority="130" stopIfTrue="1">
      <formula>VLOOKUP(WEEKDAY(BD8,1),$B$49:$C$55,2)="日"</formula>
    </cfRule>
    <cfRule type="expression" dxfId="198" priority="131" stopIfTrue="1">
      <formula>VLOOKUP(WEEKDAY(BD8,1),$B$49:$C$55,2)="土"</formula>
    </cfRule>
  </conditionalFormatting>
  <conditionalFormatting sqref="BH8:BH38">
    <cfRule type="expression" dxfId="197" priority="132" stopIfTrue="1">
      <formula>VLOOKUP(WEEKDAY(BD8,1),$B$49:$C$55,2)="日"</formula>
    </cfRule>
    <cfRule type="expression" dxfId="196" priority="133" stopIfTrue="1">
      <formula>VLOOKUP(WEEKDAY(BD8,1),$B$49:$C$55,2)="土"</formula>
    </cfRule>
  </conditionalFormatting>
  <conditionalFormatting sqref="BF8:BF13 BF16:BF38">
    <cfRule type="expression" dxfId="195" priority="127" stopIfTrue="1">
      <formula>VLOOKUP($BD8,$B$59:$E$74,2)=BD8</formula>
    </cfRule>
  </conditionalFormatting>
  <conditionalFormatting sqref="BG8:BG9">
    <cfRule type="expression" dxfId="194" priority="126" stopIfTrue="1">
      <formula>VLOOKUP(BD8,$B$59:$E$74,2)=BD8</formula>
    </cfRule>
  </conditionalFormatting>
  <conditionalFormatting sqref="BH8:BH38">
    <cfRule type="expression" dxfId="193" priority="125" stopIfTrue="1">
      <formula>VLOOKUP(BD8,$B$59:$E$74,2)=BD8</formula>
    </cfRule>
  </conditionalFormatting>
  <conditionalFormatting sqref="BE38">
    <cfRule type="expression" dxfId="192" priority="123" stopIfTrue="1">
      <formula>VLOOKUP(WEEKDAY(BD38,1),$B$49:$C$55,2)="土"</formula>
    </cfRule>
    <cfRule type="expression" dxfId="191" priority="124" stopIfTrue="1">
      <formula>VLOOKUP(WEEKDAY(BD38,1),$B$49:$C$55,2)="日"</formula>
    </cfRule>
  </conditionalFormatting>
  <conditionalFormatting sqref="AZ36">
    <cfRule type="expression" dxfId="190" priority="121" stopIfTrue="1">
      <formula>VLOOKUP(WEEKDAY(AY36,1),$B$49:$C$55,2)="土"</formula>
    </cfRule>
    <cfRule type="expression" dxfId="189" priority="122" stopIfTrue="1">
      <formula>VLOOKUP(WEEKDAY(AY36,1),$B$49:$C$55,2)="日"</formula>
    </cfRule>
  </conditionalFormatting>
  <conditionalFormatting sqref="H9:H22">
    <cfRule type="expression" dxfId="188" priority="115" stopIfTrue="1">
      <formula>VLOOKUP(WEEKDAY(F9,1),$B$49:$C$55,2)="日"</formula>
    </cfRule>
    <cfRule type="expression" dxfId="187" priority="116" stopIfTrue="1">
      <formula>VLOOKUP(WEEKDAY(F9,1),$B$49:$C$55,2)="土"</formula>
    </cfRule>
  </conditionalFormatting>
  <conditionalFormatting sqref="I9:I23">
    <cfRule type="expression" dxfId="186" priority="117" stopIfTrue="1">
      <formula>VLOOKUP(WEEKDAY(F9,1),$B$49:$C$55,2)="日"</formula>
    </cfRule>
    <cfRule type="expression" dxfId="185" priority="118" stopIfTrue="1">
      <formula>VLOOKUP(WEEKDAY(F9,1),$B$49:$C$55,2)="土"</formula>
    </cfRule>
  </conditionalFormatting>
  <conditionalFormatting sqref="J9:J38">
    <cfRule type="expression" dxfId="184" priority="119" stopIfTrue="1">
      <formula>VLOOKUP(WEEKDAY(F9,1),$B$49:$C$55,2)="日"</formula>
    </cfRule>
    <cfRule type="expression" dxfId="183" priority="120" stopIfTrue="1">
      <formula>VLOOKUP(WEEKDAY(F9,1),$B$49:$C$55,2)="土"</formula>
    </cfRule>
  </conditionalFormatting>
  <conditionalFormatting sqref="H9:H22 H24:H38">
    <cfRule type="expression" dxfId="182" priority="114" stopIfTrue="1">
      <formula>VLOOKUP($F9,$B$59:$E$74,2)=F9</formula>
    </cfRule>
  </conditionalFormatting>
  <conditionalFormatting sqref="I9:I23 I25:I38">
    <cfRule type="expression" dxfId="181" priority="113" stopIfTrue="1">
      <formula>VLOOKUP($F9,$B$59:$E$74,2)=F9</formula>
    </cfRule>
  </conditionalFormatting>
  <conditionalFormatting sqref="J9:J38">
    <cfRule type="expression" dxfId="180" priority="112" stopIfTrue="1">
      <formula>VLOOKUP($F9,$B$59:$E$74,2)=F9</formula>
    </cfRule>
  </conditionalFormatting>
  <conditionalFormatting sqref="M9:M26">
    <cfRule type="expression" dxfId="179" priority="106" stopIfTrue="1">
      <formula>VLOOKUP(WEEKDAY(K9,1),$B$49:$C$55,2)="日"</formula>
    </cfRule>
    <cfRule type="expression" dxfId="178" priority="107" stopIfTrue="1">
      <formula>VLOOKUP(WEEKDAY(K9,1),$B$49:$C$55,2)="土"</formula>
    </cfRule>
  </conditionalFormatting>
  <conditionalFormatting sqref="N9:N27">
    <cfRule type="expression" dxfId="177" priority="108" stopIfTrue="1">
      <formula>VLOOKUP(WEEKDAY(K9,1),$B$49:$C$55,2)="日"</formula>
    </cfRule>
    <cfRule type="expression" dxfId="176" priority="109" stopIfTrue="1">
      <formula>VLOOKUP(WEEKDAY(K9,1),$B$49:$C$55,2)="土"</formula>
    </cfRule>
  </conditionalFormatting>
  <conditionalFormatting sqref="O9:O38">
    <cfRule type="expression" dxfId="175" priority="110" stopIfTrue="1">
      <formula>VLOOKUP(WEEKDAY(K9,1),$B$49:$C$55,2)="日"</formula>
    </cfRule>
    <cfRule type="expression" dxfId="174" priority="111" stopIfTrue="1">
      <formula>VLOOKUP(WEEKDAY(K9,1),$B$49:$C$55,2)="土"</formula>
    </cfRule>
  </conditionalFormatting>
  <conditionalFormatting sqref="M9:M26">
    <cfRule type="expression" dxfId="173" priority="105" stopIfTrue="1">
      <formula>VLOOKUP($K9,$B$59:$E$74,2)=K9</formula>
    </cfRule>
  </conditionalFormatting>
  <conditionalFormatting sqref="N9:N27">
    <cfRule type="expression" dxfId="172" priority="104" stopIfTrue="1">
      <formula>VLOOKUP($K9,$B$59:$E$74,2)=K9</formula>
    </cfRule>
  </conditionalFormatting>
  <conditionalFormatting sqref="O9:O38">
    <cfRule type="expression" dxfId="171" priority="103" stopIfTrue="1">
      <formula>VLOOKUP($K9,$B$59:$E$74,2)=K9</formula>
    </cfRule>
  </conditionalFormatting>
  <conditionalFormatting sqref="BG10">
    <cfRule type="expression" dxfId="170" priority="101" stopIfTrue="1">
      <formula>VLOOKUP(WEEKDAY($BD10,1),$B$49:$C$55,2)="日"</formula>
    </cfRule>
    <cfRule type="expression" dxfId="169" priority="102" stopIfTrue="1">
      <formula>VLOOKUP(WEEKDAY($BD10,1),$B$49:$C$55,2)="土"</formula>
    </cfRule>
  </conditionalFormatting>
  <conditionalFormatting sqref="BG10">
    <cfRule type="expression" dxfId="168" priority="100" stopIfTrue="1">
      <formula>VLOOKUP($BD10,$B$59:$E$74,2)=BE10</formula>
    </cfRule>
  </conditionalFormatting>
  <conditionalFormatting sqref="C9:C24">
    <cfRule type="expression" dxfId="167" priority="94" stopIfTrue="1">
      <formula>VLOOKUP(WEEKDAY($A9,1),$B$49:$C$55,2)="日"</formula>
    </cfRule>
    <cfRule type="expression" dxfId="166" priority="95" stopIfTrue="1">
      <formula>VLOOKUP(WEEKDAY($A9,1),$B$49:$C$55,2)="土"</formula>
    </cfRule>
  </conditionalFormatting>
  <conditionalFormatting sqref="D9:D38">
    <cfRule type="expression" dxfId="165" priority="96" stopIfTrue="1">
      <formula>VLOOKUP(WEEKDAY($A9,1),$B$49:$C$55,2)="日"</formula>
    </cfRule>
    <cfRule type="expression" dxfId="164" priority="97" stopIfTrue="1">
      <formula>VLOOKUP(WEEKDAY($A9,1),$B$49:$C$55,2)="土"</formula>
    </cfRule>
  </conditionalFormatting>
  <conditionalFormatting sqref="E9:E38">
    <cfRule type="expression" dxfId="163" priority="98" stopIfTrue="1">
      <formula>VLOOKUP(WEEKDAY(A9,1),$B$49:$C$55,2)="日"</formula>
    </cfRule>
    <cfRule type="expression" dxfId="162" priority="99" stopIfTrue="1">
      <formula>VLOOKUP(WEEKDAY(A9,1),$B$49:$C$55,2)="土"</formula>
    </cfRule>
  </conditionalFormatting>
  <conditionalFormatting sqref="C9:C24">
    <cfRule type="expression" dxfId="161" priority="93" stopIfTrue="1">
      <formula>VLOOKUP($A9,$B$59:$E$74,2)=$A9</formula>
    </cfRule>
  </conditionalFormatting>
  <conditionalFormatting sqref="D9:D38">
    <cfRule type="expression" dxfId="160" priority="92" stopIfTrue="1">
      <formula>VLOOKUP($A9,$B$59:$E$74,2)=$A9</formula>
    </cfRule>
  </conditionalFormatting>
  <conditionalFormatting sqref="E9:E38">
    <cfRule type="expression" dxfId="159" priority="91" stopIfTrue="1">
      <formula>VLOOKUP($A9,$B$59:$E$74,2)=$A9</formula>
    </cfRule>
  </conditionalFormatting>
  <conditionalFormatting sqref="AN32">
    <cfRule type="expression" dxfId="158" priority="89" stopIfTrue="1">
      <formula>VLOOKUP(WEEKDAY(AJ32,1),$B$49:$C$55,2)="日"</formula>
    </cfRule>
    <cfRule type="expression" dxfId="157" priority="90" stopIfTrue="1">
      <formula>VLOOKUP(WEEKDAY(AJ32,1),$B$49:$C$55,2)="土"</formula>
    </cfRule>
  </conditionalFormatting>
  <conditionalFormatting sqref="AN32">
    <cfRule type="expression" dxfId="156" priority="88" stopIfTrue="1">
      <formula>VLOOKUP(AJ32,$B$59:$E$74,2)=AJ32</formula>
    </cfRule>
  </conditionalFormatting>
  <conditionalFormatting sqref="H23">
    <cfRule type="expression" dxfId="155" priority="86" stopIfTrue="1">
      <formula>VLOOKUP(WEEKDAY(F23,1),$B$49:$C$55,2)="日"</formula>
    </cfRule>
    <cfRule type="expression" dxfId="154" priority="87" stopIfTrue="1">
      <formula>VLOOKUP(WEEKDAY(F23,1),$B$49:$C$55,2)="土"</formula>
    </cfRule>
  </conditionalFormatting>
  <conditionalFormatting sqref="H23">
    <cfRule type="expression" dxfId="153" priority="85" stopIfTrue="1">
      <formula>VLOOKUP($F23,$B$59:$E$74,2)=F23</formula>
    </cfRule>
  </conditionalFormatting>
  <conditionalFormatting sqref="M27">
    <cfRule type="expression" dxfId="152" priority="83" stopIfTrue="1">
      <formula>VLOOKUP(WEEKDAY(I27,1),$B$49:$C$55,2)="日"</formula>
    </cfRule>
    <cfRule type="expression" dxfId="151" priority="84" stopIfTrue="1">
      <formula>VLOOKUP(WEEKDAY(I27,1),$B$49:$C$55,2)="土"</formula>
    </cfRule>
  </conditionalFormatting>
  <conditionalFormatting sqref="M27">
    <cfRule type="expression" dxfId="150" priority="82" stopIfTrue="1">
      <formula>VLOOKUP($K27,$B$59:$E$74,2)=I27</formula>
    </cfRule>
  </conditionalFormatting>
  <conditionalFormatting sqref="R25">
    <cfRule type="expression" dxfId="149" priority="80" stopIfTrue="1">
      <formula>VLOOKUP(WEEKDAY(N25,1),$B$49:$C$55,2)="日"</formula>
    </cfRule>
    <cfRule type="expression" dxfId="148" priority="81" stopIfTrue="1">
      <formula>VLOOKUP(WEEKDAY(N25,1),$B$49:$C$55,2)="土"</formula>
    </cfRule>
  </conditionalFormatting>
  <conditionalFormatting sqref="R25">
    <cfRule type="expression" dxfId="147" priority="79" stopIfTrue="1">
      <formula>VLOOKUP($P25,$B$59:$E$74,2)=N25</formula>
    </cfRule>
  </conditionalFormatting>
  <conditionalFormatting sqref="C25">
    <cfRule type="expression" dxfId="146" priority="77" stopIfTrue="1">
      <formula>VLOOKUP(WEEKDAY(A25,1),$B$49:$C$55,2)="日"</formula>
    </cfRule>
    <cfRule type="expression" dxfId="145" priority="78" stopIfTrue="1">
      <formula>VLOOKUP(WEEKDAY(A25,1),$B$49:$C$55,2)="土"</formula>
    </cfRule>
  </conditionalFormatting>
  <conditionalFormatting sqref="C25">
    <cfRule type="expression" dxfId="144" priority="76" stopIfTrue="1">
      <formula>VLOOKUP($F25,$B$59:$E$74,2)=A25</formula>
    </cfRule>
  </conditionalFormatting>
  <conditionalFormatting sqref="AB26">
    <cfRule type="expression" dxfId="143" priority="74" stopIfTrue="1">
      <formula>VLOOKUP(WEEKDAY(Z26,1),$B$49:$C$55,2)="日"</formula>
    </cfRule>
    <cfRule type="expression" dxfId="142" priority="75" stopIfTrue="1">
      <formula>VLOOKUP(WEEKDAY(Z26,1),$B$49:$C$55,2)="土"</formula>
    </cfRule>
  </conditionalFormatting>
  <conditionalFormatting sqref="AB26">
    <cfRule type="expression" dxfId="141" priority="73" stopIfTrue="1">
      <formula>VLOOKUP(Z26,$B$59:$E$74,2)=Z26</formula>
    </cfRule>
  </conditionalFormatting>
  <conditionalFormatting sqref="I24">
    <cfRule type="expression" dxfId="140" priority="71" stopIfTrue="1">
      <formula>VLOOKUP(WEEKDAY($A24,1),$B$49:$C$55,2)="日"</formula>
    </cfRule>
    <cfRule type="expression" dxfId="139" priority="72" stopIfTrue="1">
      <formula>VLOOKUP(WEEKDAY($A24,1),$B$49:$C$55,2)="土"</formula>
    </cfRule>
  </conditionalFormatting>
  <conditionalFormatting sqref="I24">
    <cfRule type="expression" dxfId="138" priority="70" stopIfTrue="1">
      <formula>VLOOKUP($A24,$B$59:$E$74,2)=$A24</formula>
    </cfRule>
  </conditionalFormatting>
  <conditionalFormatting sqref="N28">
    <cfRule type="expression" dxfId="137" priority="68" stopIfTrue="1">
      <formula>VLOOKUP(WEEKDAY($A28,1),$B$49:$C$55,2)="日"</formula>
    </cfRule>
    <cfRule type="expression" dxfId="136" priority="69" stopIfTrue="1">
      <formula>VLOOKUP(WEEKDAY($A28,1),$B$49:$C$55,2)="土"</formula>
    </cfRule>
  </conditionalFormatting>
  <conditionalFormatting sqref="N28">
    <cfRule type="expression" dxfId="135" priority="67" stopIfTrue="1">
      <formula>VLOOKUP($A28,$B$59:$E$74,2)=$A28</formula>
    </cfRule>
  </conditionalFormatting>
  <conditionalFormatting sqref="S26">
    <cfRule type="expression" dxfId="134" priority="65" stopIfTrue="1">
      <formula>VLOOKUP(WEEKDAY($A26,1),$B$49:$C$55,2)="日"</formula>
    </cfRule>
    <cfRule type="expression" dxfId="133" priority="66" stopIfTrue="1">
      <formula>VLOOKUP(WEEKDAY($A26,1),$B$49:$C$55,2)="土"</formula>
    </cfRule>
  </conditionalFormatting>
  <conditionalFormatting sqref="S26">
    <cfRule type="expression" dxfId="132" priority="64" stopIfTrue="1">
      <formula>VLOOKUP($A26,$B$59:$E$74,2)=$A26</formula>
    </cfRule>
  </conditionalFormatting>
  <conditionalFormatting sqref="AC27">
    <cfRule type="expression" dxfId="131" priority="62" stopIfTrue="1">
      <formula>VLOOKUP(WEEKDAY($A27,1),$B$49:$C$55,2)="日"</formula>
    </cfRule>
    <cfRule type="expression" dxfId="130" priority="63" stopIfTrue="1">
      <formula>VLOOKUP(WEEKDAY($A27,1),$B$49:$C$55,2)="土"</formula>
    </cfRule>
  </conditionalFormatting>
  <conditionalFormatting sqref="AC27">
    <cfRule type="expression" dxfId="129" priority="61" stopIfTrue="1">
      <formula>VLOOKUP($A27,$B$59:$E$74,2)=$A27</formula>
    </cfRule>
  </conditionalFormatting>
  <conditionalFormatting sqref="AH25">
    <cfRule type="expression" dxfId="128" priority="59" stopIfTrue="1">
      <formula>VLOOKUP(WEEKDAY($A25,1),$B$49:$C$55,2)="日"</formula>
    </cfRule>
    <cfRule type="expression" dxfId="127" priority="60" stopIfTrue="1">
      <formula>VLOOKUP(WEEKDAY($A25,1),$B$49:$C$55,2)="土"</formula>
    </cfRule>
  </conditionalFormatting>
  <conditionalFormatting sqref="AH25">
    <cfRule type="expression" dxfId="126" priority="58" stopIfTrue="1">
      <formula>VLOOKUP($A25,$B$59:$E$74,2)=$A25</formula>
    </cfRule>
  </conditionalFormatting>
  <conditionalFormatting sqref="AR27">
    <cfRule type="expression" dxfId="125" priority="56" stopIfTrue="1">
      <formula>VLOOKUP(WEEKDAY($A27,1),$B$49:$C$55,2)="日"</formula>
    </cfRule>
    <cfRule type="expression" dxfId="124" priority="57" stopIfTrue="1">
      <formula>VLOOKUP(WEEKDAY($A27,1),$B$49:$C$55,2)="土"</formula>
    </cfRule>
  </conditionalFormatting>
  <conditionalFormatting sqref="AR27">
    <cfRule type="expression" dxfId="123" priority="55" stopIfTrue="1">
      <formula>VLOOKUP($A27,$B$59:$E$74,2)=$A27</formula>
    </cfRule>
  </conditionalFormatting>
  <conditionalFormatting sqref="AW24">
    <cfRule type="expression" dxfId="122" priority="53" stopIfTrue="1">
      <formula>VLOOKUP(WEEKDAY($A24,1),$B$49:$C$55,2)="日"</formula>
    </cfRule>
    <cfRule type="expression" dxfId="121" priority="54" stopIfTrue="1">
      <formula>VLOOKUP(WEEKDAY($A24,1),$B$49:$C$55,2)="土"</formula>
    </cfRule>
  </conditionalFormatting>
  <conditionalFormatting sqref="AW24">
    <cfRule type="expression" dxfId="120" priority="52" stopIfTrue="1">
      <formula>VLOOKUP($A24,$B$59:$E$74,2)=$A24</formula>
    </cfRule>
  </conditionalFormatting>
  <conditionalFormatting sqref="BB28">
    <cfRule type="expression" dxfId="119" priority="50" stopIfTrue="1">
      <formula>VLOOKUP(WEEKDAY($A28,1),$B$49:$C$55,2)="日"</formula>
    </cfRule>
    <cfRule type="expression" dxfId="118" priority="51" stopIfTrue="1">
      <formula>VLOOKUP(WEEKDAY($A28,1),$B$49:$C$55,2)="土"</formula>
    </cfRule>
  </conditionalFormatting>
  <conditionalFormatting sqref="BB28">
    <cfRule type="expression" dxfId="117" priority="49" stopIfTrue="1">
      <formula>VLOOKUP($A28,$B$59:$E$74,2)=$A28</formula>
    </cfRule>
  </conditionalFormatting>
  <conditionalFormatting sqref="BG29">
    <cfRule type="expression" dxfId="116" priority="47" stopIfTrue="1">
      <formula>VLOOKUP(WEEKDAY($BD29,1),$B$49:$C$55,2)="日"</formula>
    </cfRule>
    <cfRule type="expression" dxfId="115" priority="48" stopIfTrue="1">
      <formula>VLOOKUP(WEEKDAY($BD29,1),$B$49:$C$55,2)="土"</formula>
    </cfRule>
  </conditionalFormatting>
  <conditionalFormatting sqref="BG29">
    <cfRule type="expression" dxfId="114" priority="46" stopIfTrue="1">
      <formula>VLOOKUP($BD29,$B$59:$E$74,2)=BE29</formula>
    </cfRule>
  </conditionalFormatting>
  <conditionalFormatting sqref="AC34">
    <cfRule type="expression" dxfId="113" priority="44" stopIfTrue="1">
      <formula>VLOOKUP(WEEKDAY(Z34,1),$B$49:$C$55,2)="日"</formula>
    </cfRule>
    <cfRule type="expression" dxfId="112" priority="45" stopIfTrue="1">
      <formula>VLOOKUP(WEEKDAY(Z34,1),$B$49:$C$55,2)="土"</formula>
    </cfRule>
  </conditionalFormatting>
  <conditionalFormatting sqref="AC34">
    <cfRule type="expression" dxfId="111" priority="43" stopIfTrue="1">
      <formula>VLOOKUP(Z34,$B$59:$E$74,2)=Z34</formula>
    </cfRule>
  </conditionalFormatting>
  <conditionalFormatting sqref="AH32">
    <cfRule type="expression" dxfId="110" priority="41" stopIfTrue="1">
      <formula>VLOOKUP(WEEKDAY(AE32,1),$B$49:$C$55,2)="日"</formula>
    </cfRule>
    <cfRule type="expression" dxfId="109" priority="42" stopIfTrue="1">
      <formula>VLOOKUP(WEEKDAY(AE32,1),$B$49:$C$55,2)="土"</formula>
    </cfRule>
  </conditionalFormatting>
  <conditionalFormatting sqref="AH32">
    <cfRule type="expression" dxfId="108" priority="40" stopIfTrue="1">
      <formula>VLOOKUP(AE32,$B$59:$E$74,2)=AE32</formula>
    </cfRule>
  </conditionalFormatting>
  <conditionalFormatting sqref="AL38">
    <cfRule type="expression" dxfId="107" priority="34" stopIfTrue="1">
      <formula>VLOOKUP(WEEKDAY(AJ38,1),$B$49:$C$55,2)="日"</formula>
    </cfRule>
    <cfRule type="expression" dxfId="106" priority="35" stopIfTrue="1">
      <formula>VLOOKUP(WEEKDAY(AJ38,1),$B$49:$C$55,2)="土"</formula>
    </cfRule>
  </conditionalFormatting>
  <conditionalFormatting sqref="AM38">
    <cfRule type="expression" dxfId="105" priority="36" stopIfTrue="1">
      <formula>VLOOKUP(WEEKDAY(AJ38,1),$B$49:$C$55,2)="日"</formula>
    </cfRule>
    <cfRule type="expression" dxfId="104" priority="37" stopIfTrue="1">
      <formula>VLOOKUP(WEEKDAY(AJ38,1),$B$49:$C$55,2)="土"</formula>
    </cfRule>
  </conditionalFormatting>
  <conditionalFormatting sqref="AN38">
    <cfRule type="expression" dxfId="103" priority="38" stopIfTrue="1">
      <formula>VLOOKUP(WEEKDAY(AJ38,1),$B$49:$C$55,2)="日"</formula>
    </cfRule>
    <cfRule type="expression" dxfId="102" priority="39" stopIfTrue="1">
      <formula>VLOOKUP(WEEKDAY(AJ38,1),$B$49:$C$55,2)="土"</formula>
    </cfRule>
  </conditionalFormatting>
  <conditionalFormatting sqref="AL38">
    <cfRule type="expression" dxfId="101" priority="33" stopIfTrue="1">
      <formula>VLOOKUP(AJ38,$B$59:$E$74,2)=AJ38</formula>
    </cfRule>
  </conditionalFormatting>
  <conditionalFormatting sqref="AM38">
    <cfRule type="expression" dxfId="100" priority="32" stopIfTrue="1">
      <formula>VLOOKUP(AJ38,$B$59:$E$74,2)=AJ38</formula>
    </cfRule>
  </conditionalFormatting>
  <conditionalFormatting sqref="AN38">
    <cfRule type="expression" dxfId="99" priority="31" stopIfTrue="1">
      <formula>VLOOKUP(AJ38,$B$59:$E$74,2)=AJ38</formula>
    </cfRule>
  </conditionalFormatting>
  <conditionalFormatting sqref="AS9">
    <cfRule type="expression" dxfId="98" priority="29" stopIfTrue="1">
      <formula>VLOOKUP(WEEKDAY(AO9,1),$B$49:$C$55,2)="日"</formula>
    </cfRule>
    <cfRule type="expression" dxfId="97" priority="30" stopIfTrue="1">
      <formula>VLOOKUP(WEEKDAY(AO9,1),$B$49:$C$55,2)="土"</formula>
    </cfRule>
  </conditionalFormatting>
  <conditionalFormatting sqref="AS9">
    <cfRule type="expression" dxfId="96" priority="28" stopIfTrue="1">
      <formula>VLOOKUP(AO9,$B$59:$E$74,2)=AO9</formula>
    </cfRule>
  </conditionalFormatting>
  <conditionalFormatting sqref="BC9">
    <cfRule type="expression" dxfId="95" priority="26" stopIfTrue="1">
      <formula>VLOOKUP(WEEKDAY(AY9,1),$B$49:$C$55,2)="日"</formula>
    </cfRule>
    <cfRule type="expression" dxfId="94" priority="27" stopIfTrue="1">
      <formula>VLOOKUP(WEEKDAY(AY9,1),$B$49:$C$55,2)="土"</formula>
    </cfRule>
  </conditionalFormatting>
  <conditionalFormatting sqref="BC9">
    <cfRule type="expression" dxfId="93" priority="25" stopIfTrue="1">
      <formula>VLOOKUP(AY9,$B$59:$E$74,2)=AY9</formula>
    </cfRule>
  </conditionalFormatting>
  <conditionalFormatting sqref="H8">
    <cfRule type="expression" dxfId="92" priority="19" stopIfTrue="1">
      <formula>VLOOKUP(WEEKDAY(F8,1),$B$49:$C$55,2)="日"</formula>
    </cfRule>
    <cfRule type="expression" dxfId="91" priority="20" stopIfTrue="1">
      <formula>VLOOKUP(WEEKDAY(F8,1),$B$49:$C$55,2)="土"</formula>
    </cfRule>
  </conditionalFormatting>
  <conditionalFormatting sqref="I8">
    <cfRule type="expression" dxfId="90" priority="21" stopIfTrue="1">
      <formula>VLOOKUP(WEEKDAY(F8,1),$B$49:$C$55,2)="日"</formula>
    </cfRule>
    <cfRule type="expression" dxfId="89" priority="22" stopIfTrue="1">
      <formula>VLOOKUP(WEEKDAY(F8,1),$B$49:$C$55,2)="土"</formula>
    </cfRule>
  </conditionalFormatting>
  <conditionalFormatting sqref="J8">
    <cfRule type="expression" dxfId="88" priority="23" stopIfTrue="1">
      <formula>VLOOKUP(WEEKDAY(F8,1),$B$49:$C$55,2)="日"</formula>
    </cfRule>
    <cfRule type="expression" dxfId="87" priority="24" stopIfTrue="1">
      <formula>VLOOKUP(WEEKDAY(F8,1),$B$49:$C$55,2)="土"</formula>
    </cfRule>
  </conditionalFormatting>
  <conditionalFormatting sqref="H8">
    <cfRule type="expression" dxfId="86" priority="18" stopIfTrue="1">
      <formula>VLOOKUP($F8,$B$59:$E$74,2)=F8</formula>
    </cfRule>
  </conditionalFormatting>
  <conditionalFormatting sqref="I8">
    <cfRule type="expression" dxfId="85" priority="17" stopIfTrue="1">
      <formula>VLOOKUP($F8,$B$59:$E$74,2)=F8</formula>
    </cfRule>
  </conditionalFormatting>
  <conditionalFormatting sqref="J8">
    <cfRule type="expression" dxfId="84" priority="16" stopIfTrue="1">
      <formula>VLOOKUP($F8,$B$59:$E$74,2)=F8</formula>
    </cfRule>
  </conditionalFormatting>
  <conditionalFormatting sqref="AB37">
    <cfRule type="expression" dxfId="83" priority="14" stopIfTrue="1">
      <formula>VLOOKUP(WEEKDAY(Z37,1),$B$49:$C$55,2)="日"</formula>
    </cfRule>
    <cfRule type="expression" dxfId="82" priority="15" stopIfTrue="1">
      <formula>VLOOKUP(WEEKDAY(Z37,1),$B$49:$C$55,2)="土"</formula>
    </cfRule>
  </conditionalFormatting>
  <conditionalFormatting sqref="AB37">
    <cfRule type="expression" dxfId="81" priority="13" stopIfTrue="1">
      <formula>VLOOKUP(Z37,$B$59:$E$74,2)=Z37</formula>
    </cfRule>
  </conditionalFormatting>
  <conditionalFormatting sqref="AG14">
    <cfRule type="expression" dxfId="80" priority="11" stopIfTrue="1">
      <formula>VLOOKUP(WEEKDAY(AE14,1),$B$49:$C$55,2)="日"</formula>
    </cfRule>
    <cfRule type="expression" dxfId="79" priority="12" stopIfTrue="1">
      <formula>VLOOKUP(WEEKDAY(AE14,1),$B$49:$C$55,2)="土"</formula>
    </cfRule>
  </conditionalFormatting>
  <conditionalFormatting sqref="AG14">
    <cfRule type="expression" dxfId="78" priority="10" stopIfTrue="1">
      <formula>VLOOKUP(AE14,$B$59:$E$74,2)=AE14</formula>
    </cfRule>
  </conditionalFormatting>
  <conditionalFormatting sqref="BF14:BF15">
    <cfRule type="expression" dxfId="77" priority="8" stopIfTrue="1">
      <formula>VLOOKUP(WEEKDAY(BD14,1),$B$49:$C$55,2)="日"</formula>
    </cfRule>
    <cfRule type="expression" dxfId="76" priority="9" stopIfTrue="1">
      <formula>VLOOKUP(WEEKDAY(BD14,1),$B$49:$C$55,2)="土"</formula>
    </cfRule>
  </conditionalFormatting>
  <conditionalFormatting sqref="BF14:BF15">
    <cfRule type="expression" dxfId="75" priority="7" stopIfTrue="1">
      <formula>VLOOKUP(BD14,$B$59:$E$74,2)=BD14</formula>
    </cfRule>
  </conditionalFormatting>
  <conditionalFormatting sqref="W22">
    <cfRule type="expression" dxfId="74" priority="5" stopIfTrue="1">
      <formula>VLOOKUP(WEEKDAY(U22,1),$B$49:$C$55,2)="日"</formula>
    </cfRule>
    <cfRule type="expression" dxfId="73" priority="6" stopIfTrue="1">
      <formula>VLOOKUP(WEEKDAY(U22,1),$B$49:$C$55,2)="土"</formula>
    </cfRule>
  </conditionalFormatting>
  <conditionalFormatting sqref="W22">
    <cfRule type="expression" dxfId="72" priority="4" stopIfTrue="1">
      <formula>VLOOKUP(U22,$B$59:$E$74,2)=U22</formula>
    </cfRule>
  </conditionalFormatting>
  <conditionalFormatting sqref="AG21">
    <cfRule type="expression" dxfId="71" priority="2" stopIfTrue="1">
      <formula>VLOOKUP(WEEKDAY(AE21,1),$B$49:$C$55,2)="日"</formula>
    </cfRule>
    <cfRule type="expression" dxfId="70" priority="3" stopIfTrue="1">
      <formula>VLOOKUP(WEEKDAY(AE21,1),$B$49:$C$55,2)="土"</formula>
    </cfRule>
  </conditionalFormatting>
  <conditionalFormatting sqref="AG21">
    <cfRule type="expression" dxfId="69" priority="1" stopIfTrue="1">
      <formula>VLOOKUP(AE21,$B$59:$E$74,2)=AE21</formula>
    </cfRule>
  </conditionalFormatting>
  <dataValidations count="1">
    <dataValidation type="list" allowBlank="1" showInputMessage="1" showErrorMessage="1" sqref="E1">
      <formula1>"日,月,火,水,木,金,土"</formula1>
    </dataValidation>
  </dataValidations>
  <printOptions horizontalCentered="1"/>
  <pageMargins left="0.27559055118110237" right="0.27559055118110237" top="0.19685039370078741" bottom="0.19685039370078741" header="0.11811023622047245" footer="0.11811023622047245"/>
  <pageSetup paperSize="9" fitToWidth="2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平成31年度学校施設利用計画書 (グランド&amp;体育館使用)</vt:lpstr>
      <vt:lpstr>【入力・印刷１月１頁】平成31年度</vt:lpstr>
      <vt:lpstr>【印刷・３月１頁】平成31年度新羽地区行事予定</vt:lpstr>
      <vt:lpstr>Cal_Base</vt:lpstr>
      <vt:lpstr>【参考】平成30年度新羽地区行事予定</vt:lpstr>
      <vt:lpstr>【印刷・３月１頁】平成31年度新羽地区行事予定!Print_Area</vt:lpstr>
      <vt:lpstr>【参考】平成30年度新羽地区行事予定!Print_Area</vt:lpstr>
      <vt:lpstr>【入力・印刷１月１頁】平成31年度!Print_Area</vt:lpstr>
      <vt:lpstr>'平成31年度学校施設利用計画書 (グランド&amp;体育館使用)'!Print_Area</vt:lpstr>
      <vt:lpstr>【印刷・３月１頁】平成31年度新羽地区行事予定!Print_Titles</vt:lpstr>
      <vt:lpstr>【参考】平成30年度新羽地区行事予定!Print_Titles</vt:lpstr>
      <vt:lpstr>【入力・印刷１月１頁】平成31年度!Print_Titles</vt:lpstr>
      <vt:lpstr>'平成31年度学校施設利用計画書 (グランド&amp;体育館使用)'!Print_Titles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小松賢吉</dc:creator>
  <cp:lastModifiedBy>小松賢吉</cp:lastModifiedBy>
  <cp:lastPrinted>2019-04-28T09:32:23Z</cp:lastPrinted>
  <dcterms:created xsi:type="dcterms:W3CDTF">2018-04-25T00:55:23Z</dcterms:created>
  <dcterms:modified xsi:type="dcterms:W3CDTF">2019-04-28T09:45:41Z</dcterms:modified>
</cp:coreProperties>
</file>